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Genérico" sheetId="1" r:id="rId1"/>
    <sheet name="Grupo 1-AMARILLO" sheetId="4" r:id="rId2"/>
    <sheet name="Grupo 2-VERDE" sheetId="5" r:id="rId3"/>
    <sheet name="Grupo 3-ROJO" sheetId="6" r:id="rId4"/>
    <sheet name="Grupo 4-AZUL" sheetId="7" r:id="rId5"/>
    <sheet name="Hoja2" sheetId="2" r:id="rId6"/>
    <sheet name="Hoja3" sheetId="3" r:id="rId7"/>
  </sheets>
  <calcPr calcId="145621"/>
</workbook>
</file>

<file path=xl/calcChain.xml><?xml version="1.0" encoding="utf-8"?>
<calcChain xmlns="http://schemas.openxmlformats.org/spreadsheetml/2006/main">
  <c r="G22" i="7" l="1"/>
  <c r="E22" i="7"/>
  <c r="G21" i="7"/>
  <c r="E21" i="7"/>
  <c r="C21" i="7"/>
  <c r="C22" i="7" s="1"/>
  <c r="C17" i="7"/>
  <c r="G16" i="7"/>
  <c r="G17" i="7" s="1"/>
  <c r="C16" i="7"/>
  <c r="G15" i="7"/>
  <c r="E15" i="7"/>
  <c r="C15" i="7"/>
  <c r="G14" i="7"/>
  <c r="E14" i="7"/>
  <c r="E16" i="7" s="1"/>
  <c r="E17" i="7" s="1"/>
  <c r="C14" i="7"/>
  <c r="E16" i="6"/>
  <c r="G21" i="6"/>
  <c r="G22" i="6" s="1"/>
  <c r="E21" i="6"/>
  <c r="E22" i="6" s="1"/>
  <c r="C21" i="6"/>
  <c r="C22" i="6" s="1"/>
  <c r="C17" i="6"/>
  <c r="C16" i="6"/>
  <c r="G15" i="6"/>
  <c r="G16" i="6" s="1"/>
  <c r="G17" i="6" s="1"/>
  <c r="E15" i="6"/>
  <c r="C15" i="6"/>
  <c r="G14" i="6"/>
  <c r="E14" i="6"/>
  <c r="C14" i="6"/>
  <c r="G21" i="5"/>
  <c r="G22" i="5" s="1"/>
  <c r="E21" i="5"/>
  <c r="E22" i="5" s="1"/>
  <c r="C21" i="5"/>
  <c r="C22" i="5" s="1"/>
  <c r="C17" i="5"/>
  <c r="G16" i="5"/>
  <c r="G17" i="5" s="1"/>
  <c r="C16" i="5"/>
  <c r="G15" i="5"/>
  <c r="E15" i="5"/>
  <c r="C15" i="5"/>
  <c r="G14" i="5"/>
  <c r="E14" i="5"/>
  <c r="E16" i="5" s="1"/>
  <c r="E17" i="5" s="1"/>
  <c r="C14" i="5"/>
  <c r="E22" i="4"/>
  <c r="G21" i="4"/>
  <c r="G22" i="4" s="1"/>
  <c r="E21" i="4"/>
  <c r="C21" i="4"/>
  <c r="C22" i="4" s="1"/>
  <c r="C17" i="4"/>
  <c r="G16" i="4"/>
  <c r="G17" i="4" s="1"/>
  <c r="C16" i="4"/>
  <c r="G15" i="4"/>
  <c r="E15" i="4"/>
  <c r="C15" i="4"/>
  <c r="G14" i="4"/>
  <c r="E14" i="4"/>
  <c r="E16" i="4" s="1"/>
  <c r="E17" i="4" s="1"/>
  <c r="C14" i="4"/>
  <c r="E17" i="6" l="1"/>
  <c r="C17" i="1"/>
  <c r="C16" i="1"/>
  <c r="G21" i="1"/>
  <c r="G22" i="1" s="1"/>
  <c r="E21" i="1" l="1"/>
  <c r="E22" i="1" s="1"/>
  <c r="C21" i="1"/>
  <c r="C22" i="1" s="1"/>
  <c r="G15" i="1"/>
  <c r="G16" i="1" s="1"/>
  <c r="G17" i="1" s="1"/>
  <c r="G14" i="1"/>
  <c r="E15" i="1"/>
  <c r="E14" i="1"/>
  <c r="E16" i="1" s="1"/>
  <c r="E17" i="1" s="1"/>
  <c r="C15" i="1"/>
  <c r="C14" i="1"/>
</calcChain>
</file>

<file path=xl/sharedStrings.xml><?xml version="1.0" encoding="utf-8"?>
<sst xmlns="http://schemas.openxmlformats.org/spreadsheetml/2006/main" count="286" uniqueCount="39">
  <si>
    <t>Objetivo</t>
  </si>
  <si>
    <t>Presión (bar)</t>
  </si>
  <si>
    <t>Tipo boquilla</t>
  </si>
  <si>
    <t>PPP/ha</t>
  </si>
  <si>
    <t>TRV UPC</t>
  </si>
  <si>
    <t>LWA</t>
  </si>
  <si>
    <r>
      <t>L/10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m2</t>
    </r>
  </si>
  <si>
    <t>Ancho calle</t>
  </si>
  <si>
    <t>Alto  vegetación</t>
  </si>
  <si>
    <t>Ancho vegetación</t>
  </si>
  <si>
    <t>Boquillas máquina</t>
  </si>
  <si>
    <t>Velocidad</t>
  </si>
  <si>
    <t>boquillas</t>
  </si>
  <si>
    <t>Km/h</t>
  </si>
  <si>
    <t>m</t>
  </si>
  <si>
    <t>qu (l/min) real</t>
  </si>
  <si>
    <t>qu (l/min) teórico</t>
  </si>
  <si>
    <t>PPP</t>
  </si>
  <si>
    <t>%</t>
  </si>
  <si>
    <t>Volumen L/ha teórico</t>
  </si>
  <si>
    <t>Volumen L/ha Real</t>
  </si>
  <si>
    <t>L/m3</t>
  </si>
  <si>
    <t>L/Ha</t>
  </si>
  <si>
    <t>Convenvional</t>
  </si>
  <si>
    <t>Bar</t>
  </si>
  <si>
    <t>L/min</t>
  </si>
  <si>
    <r>
      <t>TRV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/ha)</t>
    </r>
  </si>
  <si>
    <r>
      <t>LWA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/ha)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</si>
  <si>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/Ha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</si>
  <si>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/Ha</t>
    </r>
  </si>
  <si>
    <t>L</t>
  </si>
  <si>
    <t>PARÁMETROS GENERALES</t>
  </si>
  <si>
    <t>HOJA DE CÁLCULO</t>
  </si>
  <si>
    <t>ISO-VERDE</t>
  </si>
  <si>
    <t>ISO-NARANJA</t>
  </si>
  <si>
    <r>
      <t xml:space="preserve">Grupo 1 </t>
    </r>
    <r>
      <rPr>
        <b/>
        <sz val="11"/>
        <color rgb="FFFFFF00"/>
        <rFont val="Calibri"/>
        <family val="2"/>
        <scheme val="minor"/>
      </rPr>
      <t>AMARILLO</t>
    </r>
  </si>
  <si>
    <r>
      <t xml:space="preserve">Grupo 2 </t>
    </r>
    <r>
      <rPr>
        <b/>
        <sz val="11"/>
        <color rgb="FF00B050"/>
        <rFont val="Calibri"/>
        <family val="2"/>
        <scheme val="minor"/>
      </rPr>
      <t>VERDE</t>
    </r>
  </si>
  <si>
    <r>
      <t>Grupo 3-</t>
    </r>
    <r>
      <rPr>
        <b/>
        <sz val="11"/>
        <color rgb="FFFF0000"/>
        <rFont val="Calibri"/>
        <family val="2"/>
        <scheme val="minor"/>
      </rPr>
      <t>ROJO</t>
    </r>
  </si>
  <si>
    <r>
      <t>Grupo 4-</t>
    </r>
    <r>
      <rPr>
        <b/>
        <sz val="11"/>
        <color rgb="FF0070C0"/>
        <rFont val="Calibri"/>
        <family val="2"/>
        <scheme val="minor"/>
      </rPr>
      <t>AZUL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</si>
</sst>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4" xfId="0" applyBorder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4" fillId="0" borderId="0" xfId="0" applyFont="1"/>
    <xf numFmtId="0" fontId="0" fillId="0" borderId="3" xfId="0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opLeftCell="A8" workbookViewId="0">
      <selection activeCell="I8" sqref="I8"/>
    </sheetView>
  </sheetViews>
  <sheetFormatPr baseColWidth="10" defaultColWidth="9.140625" defaultRowHeight="15" x14ac:dyDescent="0.25"/>
  <cols>
    <col min="2" max="2" width="20.85546875" customWidth="1"/>
    <col min="3" max="3" width="13.28515625" customWidth="1"/>
    <col min="4" max="4" width="7.28515625" customWidth="1"/>
    <col min="5" max="5" width="13.7109375" customWidth="1"/>
    <col min="6" max="6" width="7" customWidth="1"/>
    <col min="7" max="7" width="12.5703125" style="1" customWidth="1"/>
    <col min="8" max="8" width="10.42578125" customWidth="1"/>
  </cols>
  <sheetData>
    <row r="1" spans="2:8" ht="21" x14ac:dyDescent="0.35">
      <c r="B1" s="19" t="s">
        <v>31</v>
      </c>
    </row>
    <row r="3" spans="2:8" x14ac:dyDescent="0.25">
      <c r="B3" s="2" t="s">
        <v>10</v>
      </c>
      <c r="D3" s="21"/>
      <c r="E3" t="s">
        <v>12</v>
      </c>
    </row>
    <row r="4" spans="2:8" x14ac:dyDescent="0.25">
      <c r="B4" s="2" t="s">
        <v>11</v>
      </c>
      <c r="D4" s="21"/>
      <c r="E4" t="s">
        <v>13</v>
      </c>
    </row>
    <row r="5" spans="2:8" x14ac:dyDescent="0.25">
      <c r="B5" s="2" t="s">
        <v>17</v>
      </c>
      <c r="D5" s="21"/>
      <c r="E5" t="s">
        <v>18</v>
      </c>
    </row>
    <row r="6" spans="2:8" x14ac:dyDescent="0.25">
      <c r="B6" s="2" t="s">
        <v>7</v>
      </c>
      <c r="D6" s="21"/>
      <c r="E6" t="s">
        <v>14</v>
      </c>
    </row>
    <row r="7" spans="2:8" x14ac:dyDescent="0.25">
      <c r="B7" s="2" t="s">
        <v>9</v>
      </c>
      <c r="D7" s="21"/>
      <c r="E7" t="s">
        <v>14</v>
      </c>
    </row>
    <row r="8" spans="2:8" x14ac:dyDescent="0.25">
      <c r="B8" s="2" t="s">
        <v>8</v>
      </c>
      <c r="D8" s="21"/>
      <c r="E8" t="s">
        <v>14</v>
      </c>
    </row>
    <row r="10" spans="2:8" ht="21" x14ac:dyDescent="0.35">
      <c r="B10" s="19" t="s">
        <v>32</v>
      </c>
    </row>
    <row r="11" spans="2:8" ht="15" customHeight="1" x14ac:dyDescent="0.35">
      <c r="B11" s="19"/>
    </row>
    <row r="12" spans="2:8" x14ac:dyDescent="0.25">
      <c r="C12" s="11" t="s">
        <v>23</v>
      </c>
      <c r="D12" s="4"/>
      <c r="E12" s="11" t="s">
        <v>4</v>
      </c>
      <c r="F12" s="4"/>
      <c r="G12" s="11" t="s">
        <v>5</v>
      </c>
      <c r="H12" s="12"/>
    </row>
    <row r="13" spans="2:8" ht="17.25" x14ac:dyDescent="0.25">
      <c r="B13" s="3" t="s">
        <v>0</v>
      </c>
      <c r="C13" s="13"/>
      <c r="D13" s="12" t="s">
        <v>22</v>
      </c>
      <c r="E13" s="13"/>
      <c r="F13" s="12" t="s">
        <v>21</v>
      </c>
      <c r="G13" s="13"/>
      <c r="H13" s="12" t="s">
        <v>6</v>
      </c>
    </row>
    <row r="14" spans="2:8" ht="17.25" x14ac:dyDescent="0.25">
      <c r="B14" s="14" t="s">
        <v>26</v>
      </c>
      <c r="C14" s="8" t="e">
        <f>($D$7*$D$8*10000)/$D$6</f>
        <v>#DIV/0!</v>
      </c>
      <c r="D14" s="5" t="s">
        <v>28</v>
      </c>
      <c r="E14" s="8" t="e">
        <f>($D$7*$D$8*10000)/$D$6</f>
        <v>#DIV/0!</v>
      </c>
      <c r="F14" s="5" t="s">
        <v>28</v>
      </c>
      <c r="G14" s="8" t="e">
        <f>($D$7*$D$8*10000)/$D$6</f>
        <v>#DIV/0!</v>
      </c>
      <c r="H14" s="5" t="s">
        <v>28</v>
      </c>
    </row>
    <row r="15" spans="2:8" ht="17.25" x14ac:dyDescent="0.25">
      <c r="B15" s="14" t="s">
        <v>27</v>
      </c>
      <c r="C15" s="8" t="e">
        <f>(10000/$D$6)*$D$8*2</f>
        <v>#DIV/0!</v>
      </c>
      <c r="D15" s="5" t="s">
        <v>29</v>
      </c>
      <c r="E15" s="8" t="e">
        <f>(10000/$D$6)*$D$8*2</f>
        <v>#DIV/0!</v>
      </c>
      <c r="F15" s="5" t="s">
        <v>29</v>
      </c>
      <c r="G15" s="8" t="e">
        <f>(10000/$D$6)*$D$8*2</f>
        <v>#DIV/0!</v>
      </c>
      <c r="H15" s="5" t="s">
        <v>29</v>
      </c>
    </row>
    <row r="16" spans="2:8" x14ac:dyDescent="0.25">
      <c r="B16" s="14" t="s">
        <v>19</v>
      </c>
      <c r="C16" s="20">
        <f>C13</f>
        <v>0</v>
      </c>
      <c r="D16" s="5" t="s">
        <v>22</v>
      </c>
      <c r="E16" s="9" t="e">
        <f>E14*E13</f>
        <v>#DIV/0!</v>
      </c>
      <c r="F16" s="5" t="s">
        <v>22</v>
      </c>
      <c r="G16" s="9" t="e">
        <f>(G13/10000)*G15</f>
        <v>#DIV/0!</v>
      </c>
      <c r="H16" s="5" t="s">
        <v>22</v>
      </c>
    </row>
    <row r="17" spans="2:8" x14ac:dyDescent="0.25">
      <c r="B17" s="14" t="s">
        <v>16</v>
      </c>
      <c r="C17" s="7" t="e">
        <f>(C13*D4*D6)/(600*D3)</f>
        <v>#DIV/0!</v>
      </c>
      <c r="D17" s="16" t="s">
        <v>25</v>
      </c>
      <c r="E17" s="9" t="e">
        <f>(E16*D4*D6)/(600*D3)</f>
        <v>#DIV/0!</v>
      </c>
      <c r="F17" s="16" t="s">
        <v>25</v>
      </c>
      <c r="G17" s="9" t="e">
        <f>(G16*D4*D6)/(600*D3)</f>
        <v>#DIV/0!</v>
      </c>
      <c r="H17" s="16" t="s">
        <v>25</v>
      </c>
    </row>
    <row r="18" spans="2:8" x14ac:dyDescent="0.25">
      <c r="B18" s="14" t="s">
        <v>1</v>
      </c>
      <c r="C18" s="6"/>
      <c r="D18" s="5" t="s">
        <v>24</v>
      </c>
      <c r="E18" s="6"/>
      <c r="F18" s="5" t="s">
        <v>24</v>
      </c>
      <c r="G18" s="6"/>
      <c r="H18" s="5" t="s">
        <v>24</v>
      </c>
    </row>
    <row r="19" spans="2:8" x14ac:dyDescent="0.25">
      <c r="B19" s="14" t="s">
        <v>2</v>
      </c>
      <c r="C19" s="6"/>
      <c r="D19" s="5"/>
      <c r="E19" s="6"/>
      <c r="F19" s="5"/>
      <c r="G19" s="6"/>
      <c r="H19" s="5"/>
    </row>
    <row r="20" spans="2:8" x14ac:dyDescent="0.25">
      <c r="B20" s="14" t="s">
        <v>15</v>
      </c>
      <c r="C20" s="6"/>
      <c r="D20" s="5" t="s">
        <v>25</v>
      </c>
      <c r="E20" s="6"/>
      <c r="F20" s="5" t="s">
        <v>25</v>
      </c>
      <c r="G20" s="6"/>
      <c r="H20" s="5" t="s">
        <v>25</v>
      </c>
    </row>
    <row r="21" spans="2:8" x14ac:dyDescent="0.25">
      <c r="B21" s="14" t="s">
        <v>20</v>
      </c>
      <c r="C21" s="9" t="e">
        <f>(C20*D3*600)/(D6*D4)</f>
        <v>#DIV/0!</v>
      </c>
      <c r="D21" s="17" t="s">
        <v>22</v>
      </c>
      <c r="E21" s="9" t="e">
        <f>(E20*D3*600)/(D6*D4)</f>
        <v>#DIV/0!</v>
      </c>
      <c r="F21" s="17" t="s">
        <v>22</v>
      </c>
      <c r="G21" s="9" t="e">
        <f>(G20*D3*600)/(D6*D4)</f>
        <v>#DIV/0!</v>
      </c>
      <c r="H21" s="17" t="s">
        <v>22</v>
      </c>
    </row>
    <row r="22" spans="2:8" x14ac:dyDescent="0.25">
      <c r="B22" s="15" t="s">
        <v>3</v>
      </c>
      <c r="C22" s="10" t="e">
        <f>(C21/100)*D5</f>
        <v>#DIV/0!</v>
      </c>
      <c r="D22" s="18" t="s">
        <v>30</v>
      </c>
      <c r="E22" s="10" t="e">
        <f>(E21/100)*D5</f>
        <v>#DIV/0!</v>
      </c>
      <c r="F22" s="18" t="s">
        <v>30</v>
      </c>
      <c r="G22" s="10" t="e">
        <f>(G21/100)*D5</f>
        <v>#DIV/0!</v>
      </c>
      <c r="H22" s="18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H22"/>
  <sheetViews>
    <sheetView workbookViewId="0">
      <selection activeCell="G7" sqref="G7"/>
    </sheetView>
  </sheetViews>
  <sheetFormatPr baseColWidth="10" defaultColWidth="9.140625" defaultRowHeight="15" x14ac:dyDescent="0.25"/>
  <cols>
    <col min="2" max="2" width="20.85546875" customWidth="1"/>
    <col min="3" max="3" width="13.85546875" customWidth="1"/>
    <col min="4" max="4" width="7.28515625" customWidth="1"/>
    <col min="5" max="5" width="13.7109375" customWidth="1"/>
    <col min="6" max="6" width="7" customWidth="1"/>
    <col min="7" max="7" width="13.85546875" style="1" customWidth="1"/>
    <col min="8" max="8" width="10.42578125" customWidth="1"/>
  </cols>
  <sheetData>
    <row r="1" spans="2:8" ht="21" x14ac:dyDescent="0.35">
      <c r="B1" s="19" t="s">
        <v>31</v>
      </c>
    </row>
    <row r="2" spans="2:8" x14ac:dyDescent="0.25">
      <c r="G2" s="1" t="s">
        <v>35</v>
      </c>
    </row>
    <row r="3" spans="2:8" x14ac:dyDescent="0.25">
      <c r="B3" s="2" t="s">
        <v>10</v>
      </c>
      <c r="D3">
        <v>10</v>
      </c>
      <c r="E3" t="s">
        <v>12</v>
      </c>
    </row>
    <row r="4" spans="2:8" x14ac:dyDescent="0.25">
      <c r="B4" s="2" t="s">
        <v>11</v>
      </c>
      <c r="D4">
        <v>4</v>
      </c>
      <c r="E4" t="s">
        <v>13</v>
      </c>
    </row>
    <row r="5" spans="2:8" x14ac:dyDescent="0.25">
      <c r="B5" s="2" t="s">
        <v>17</v>
      </c>
      <c r="D5">
        <v>0.1</v>
      </c>
      <c r="E5" t="s">
        <v>18</v>
      </c>
    </row>
    <row r="6" spans="2:8" x14ac:dyDescent="0.25">
      <c r="B6" s="2" t="s">
        <v>7</v>
      </c>
      <c r="D6">
        <v>2.7</v>
      </c>
      <c r="E6" t="s">
        <v>14</v>
      </c>
    </row>
    <row r="7" spans="2:8" x14ac:dyDescent="0.25">
      <c r="B7" s="2" t="s">
        <v>9</v>
      </c>
      <c r="D7">
        <v>0.8</v>
      </c>
      <c r="E7" t="s">
        <v>14</v>
      </c>
    </row>
    <row r="8" spans="2:8" x14ac:dyDescent="0.25">
      <c r="B8" s="2" t="s">
        <v>8</v>
      </c>
      <c r="D8">
        <v>1.6</v>
      </c>
      <c r="E8" t="s">
        <v>14</v>
      </c>
    </row>
    <row r="10" spans="2:8" ht="21" x14ac:dyDescent="0.35">
      <c r="B10" s="19" t="s">
        <v>32</v>
      </c>
    </row>
    <row r="11" spans="2:8" ht="15" customHeight="1" x14ac:dyDescent="0.35">
      <c r="B11" s="19"/>
    </row>
    <row r="12" spans="2:8" x14ac:dyDescent="0.25">
      <c r="C12" s="11" t="s">
        <v>23</v>
      </c>
      <c r="D12" s="4"/>
      <c r="E12" s="11" t="s">
        <v>4</v>
      </c>
      <c r="F12" s="4"/>
      <c r="G12" s="11" t="s">
        <v>5</v>
      </c>
      <c r="H12" s="12"/>
    </row>
    <row r="13" spans="2:8" ht="17.25" x14ac:dyDescent="0.25">
      <c r="B13" s="3" t="s">
        <v>0</v>
      </c>
      <c r="C13" s="13">
        <v>150</v>
      </c>
      <c r="D13" s="12" t="s">
        <v>22</v>
      </c>
      <c r="E13" s="13">
        <v>0.1</v>
      </c>
      <c r="F13" s="12" t="s">
        <v>21</v>
      </c>
      <c r="G13" s="13">
        <v>150</v>
      </c>
      <c r="H13" s="12" t="s">
        <v>6</v>
      </c>
    </row>
    <row r="14" spans="2:8" ht="17.25" x14ac:dyDescent="0.25">
      <c r="B14" s="14" t="s">
        <v>26</v>
      </c>
      <c r="C14" s="8">
        <f>($D$7*$D$8*10000)/$D$6</f>
        <v>4740.7407407407409</v>
      </c>
      <c r="D14" s="5" t="s">
        <v>28</v>
      </c>
      <c r="E14" s="8">
        <f>($D$7*$D$8*10000)/$D$6</f>
        <v>4740.7407407407409</v>
      </c>
      <c r="F14" s="5" t="s">
        <v>28</v>
      </c>
      <c r="G14" s="8">
        <f>($D$7*$D$8*10000)/$D$6</f>
        <v>4740.7407407407409</v>
      </c>
      <c r="H14" s="5" t="s">
        <v>28</v>
      </c>
    </row>
    <row r="15" spans="2:8" ht="17.25" x14ac:dyDescent="0.25">
      <c r="B15" s="14" t="s">
        <v>27</v>
      </c>
      <c r="C15" s="8">
        <f>(10000/$D$6)*$D$8*2</f>
        <v>11851.851851851852</v>
      </c>
      <c r="D15" s="5" t="s">
        <v>29</v>
      </c>
      <c r="E15" s="8">
        <f>(10000/$D$6)*$D$8*2</f>
        <v>11851.851851851852</v>
      </c>
      <c r="F15" s="5" t="s">
        <v>29</v>
      </c>
      <c r="G15" s="8">
        <f>(10000/$D$6)*$D$8*2</f>
        <v>11851.851851851852</v>
      </c>
      <c r="H15" s="5" t="s">
        <v>29</v>
      </c>
    </row>
    <row r="16" spans="2:8" x14ac:dyDescent="0.25">
      <c r="B16" s="14" t="s">
        <v>19</v>
      </c>
      <c r="C16" s="20">
        <f>C13</f>
        <v>150</v>
      </c>
      <c r="D16" s="5" t="s">
        <v>22</v>
      </c>
      <c r="E16" s="9">
        <f>E14*E13</f>
        <v>474.07407407407413</v>
      </c>
      <c r="F16" s="5" t="s">
        <v>22</v>
      </c>
      <c r="G16" s="9">
        <f>(G13/10000)*G15</f>
        <v>177.77777777777777</v>
      </c>
      <c r="H16" s="5" t="s">
        <v>22</v>
      </c>
    </row>
    <row r="17" spans="2:8" x14ac:dyDescent="0.25">
      <c r="B17" s="14" t="s">
        <v>16</v>
      </c>
      <c r="C17" s="7">
        <f>(C13*D4*D6)/(600*D3)</f>
        <v>0.27</v>
      </c>
      <c r="D17" s="16" t="s">
        <v>25</v>
      </c>
      <c r="E17" s="9">
        <f>(E16*D4*D6)/(600*D3)</f>
        <v>0.8533333333333335</v>
      </c>
      <c r="F17" s="16" t="s">
        <v>25</v>
      </c>
      <c r="G17" s="9">
        <f>(G16*D4*D6)/(600*D3)</f>
        <v>0.32</v>
      </c>
      <c r="H17" s="16" t="s">
        <v>25</v>
      </c>
    </row>
    <row r="18" spans="2:8" x14ac:dyDescent="0.25">
      <c r="B18" s="14" t="s">
        <v>1</v>
      </c>
      <c r="C18" s="6">
        <v>1.5</v>
      </c>
      <c r="D18" s="5" t="s">
        <v>24</v>
      </c>
      <c r="E18" s="6">
        <v>6</v>
      </c>
      <c r="F18" s="5" t="s">
        <v>24</v>
      </c>
      <c r="G18" s="6">
        <v>2</v>
      </c>
      <c r="H18" s="5" t="s">
        <v>24</v>
      </c>
    </row>
    <row r="19" spans="2:8" x14ac:dyDescent="0.25">
      <c r="B19" s="14" t="s">
        <v>2</v>
      </c>
      <c r="C19" s="6" t="s">
        <v>34</v>
      </c>
      <c r="D19" s="5"/>
      <c r="E19" s="6" t="s">
        <v>33</v>
      </c>
      <c r="F19" s="5"/>
      <c r="G19" s="6" t="s">
        <v>34</v>
      </c>
      <c r="H19" s="5"/>
    </row>
    <row r="20" spans="2:8" x14ac:dyDescent="0.25">
      <c r="B20" s="14" t="s">
        <v>15</v>
      </c>
      <c r="C20" s="6">
        <v>0.28000000000000003</v>
      </c>
      <c r="D20" s="5" t="s">
        <v>25</v>
      </c>
      <c r="E20" s="6">
        <v>0.85</v>
      </c>
      <c r="F20" s="5" t="s">
        <v>25</v>
      </c>
      <c r="G20" s="6">
        <v>0.33</v>
      </c>
      <c r="H20" s="5" t="s">
        <v>25</v>
      </c>
    </row>
    <row r="21" spans="2:8" x14ac:dyDescent="0.25">
      <c r="B21" s="14" t="s">
        <v>20</v>
      </c>
      <c r="C21" s="9">
        <f>(C20*D3*600)/(D6*D4)</f>
        <v>155.55555555555557</v>
      </c>
      <c r="D21" s="17" t="s">
        <v>22</v>
      </c>
      <c r="E21" s="9">
        <f>(E20*D3*600)/(D6*D4)</f>
        <v>472.22222222222217</v>
      </c>
      <c r="F21" s="17" t="s">
        <v>22</v>
      </c>
      <c r="G21" s="9">
        <f>(G20*D3*600)/(D6*D4)</f>
        <v>183.33333333333334</v>
      </c>
      <c r="H21" s="17" t="s">
        <v>22</v>
      </c>
    </row>
    <row r="22" spans="2:8" x14ac:dyDescent="0.25">
      <c r="B22" s="15" t="s">
        <v>3</v>
      </c>
      <c r="C22" s="10">
        <f>(C21/100)*D5</f>
        <v>0.15555555555555559</v>
      </c>
      <c r="D22" s="18" t="s">
        <v>30</v>
      </c>
      <c r="E22" s="10">
        <f>(E21/100)*D5</f>
        <v>0.47222222222222215</v>
      </c>
      <c r="F22" s="18" t="s">
        <v>30</v>
      </c>
      <c r="G22" s="10">
        <f>(G21/100)*D5</f>
        <v>0.18333333333333335</v>
      </c>
      <c r="H22" s="18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22"/>
  <sheetViews>
    <sheetView workbookViewId="0">
      <selection activeCell="D24" sqref="D24"/>
    </sheetView>
  </sheetViews>
  <sheetFormatPr baseColWidth="10" defaultColWidth="9.140625" defaultRowHeight="15" x14ac:dyDescent="0.25"/>
  <cols>
    <col min="2" max="2" width="20.85546875" customWidth="1"/>
    <col min="3" max="3" width="13.28515625" customWidth="1"/>
    <col min="4" max="4" width="7.28515625" customWidth="1"/>
    <col min="5" max="5" width="13.7109375" customWidth="1"/>
    <col min="6" max="6" width="7" customWidth="1"/>
    <col min="7" max="7" width="12.5703125" style="1" customWidth="1"/>
    <col min="8" max="8" width="10.42578125" customWidth="1"/>
  </cols>
  <sheetData>
    <row r="1" spans="2:8" ht="21" x14ac:dyDescent="0.35">
      <c r="B1" s="19" t="s">
        <v>31</v>
      </c>
    </row>
    <row r="2" spans="2:8" x14ac:dyDescent="0.25">
      <c r="G2" s="1" t="s">
        <v>36</v>
      </c>
    </row>
    <row r="3" spans="2:8" x14ac:dyDescent="0.25">
      <c r="B3" s="2" t="s">
        <v>10</v>
      </c>
      <c r="D3">
        <v>10</v>
      </c>
      <c r="E3" t="s">
        <v>12</v>
      </c>
    </row>
    <row r="4" spans="2:8" x14ac:dyDescent="0.25">
      <c r="B4" s="2" t="s">
        <v>11</v>
      </c>
      <c r="D4">
        <v>4</v>
      </c>
      <c r="E4" t="s">
        <v>13</v>
      </c>
    </row>
    <row r="5" spans="2:8" x14ac:dyDescent="0.25">
      <c r="B5" s="2" t="s">
        <v>17</v>
      </c>
      <c r="D5">
        <v>0.1</v>
      </c>
      <c r="E5" t="s">
        <v>18</v>
      </c>
    </row>
    <row r="6" spans="2:8" x14ac:dyDescent="0.25">
      <c r="B6" s="2" t="s">
        <v>7</v>
      </c>
      <c r="D6">
        <v>2.7</v>
      </c>
      <c r="E6" t="s">
        <v>14</v>
      </c>
    </row>
    <row r="7" spans="2:8" x14ac:dyDescent="0.25">
      <c r="B7" s="2" t="s">
        <v>9</v>
      </c>
      <c r="D7">
        <v>0.8</v>
      </c>
      <c r="E7" t="s">
        <v>14</v>
      </c>
    </row>
    <row r="8" spans="2:8" x14ac:dyDescent="0.25">
      <c r="B8" s="2" t="s">
        <v>8</v>
      </c>
      <c r="D8">
        <v>1.6</v>
      </c>
      <c r="E8" t="s">
        <v>14</v>
      </c>
    </row>
    <row r="10" spans="2:8" ht="21" x14ac:dyDescent="0.35">
      <c r="B10" s="19" t="s">
        <v>32</v>
      </c>
    </row>
    <row r="11" spans="2:8" ht="15" customHeight="1" x14ac:dyDescent="0.35">
      <c r="B11" s="19"/>
    </row>
    <row r="12" spans="2:8" x14ac:dyDescent="0.25">
      <c r="C12" s="11" t="s">
        <v>23</v>
      </c>
      <c r="D12" s="4"/>
      <c r="E12" s="11" t="s">
        <v>4</v>
      </c>
      <c r="F12" s="4"/>
      <c r="G12" s="11" t="s">
        <v>5</v>
      </c>
      <c r="H12" s="12"/>
    </row>
    <row r="13" spans="2:8" ht="17.25" x14ac:dyDescent="0.25">
      <c r="B13" s="3" t="s">
        <v>0</v>
      </c>
      <c r="C13" s="13">
        <v>300</v>
      </c>
      <c r="D13" s="12" t="s">
        <v>22</v>
      </c>
      <c r="E13" s="13">
        <v>0.1</v>
      </c>
      <c r="F13" s="12" t="s">
        <v>21</v>
      </c>
      <c r="G13" s="13">
        <v>300</v>
      </c>
      <c r="H13" s="12" t="s">
        <v>6</v>
      </c>
    </row>
    <row r="14" spans="2:8" ht="17.25" x14ac:dyDescent="0.25">
      <c r="B14" s="14" t="s">
        <v>26</v>
      </c>
      <c r="C14" s="8">
        <f>($D$7*$D$8*10000)/$D$6</f>
        <v>4740.7407407407409</v>
      </c>
      <c r="D14" s="5" t="s">
        <v>28</v>
      </c>
      <c r="E14" s="8">
        <f>($D$7*$D$8*10000)/$D$6</f>
        <v>4740.7407407407409</v>
      </c>
      <c r="F14" s="5" t="s">
        <v>28</v>
      </c>
      <c r="G14" s="8">
        <f>($D$7*$D$8*10000)/$D$6</f>
        <v>4740.7407407407409</v>
      </c>
      <c r="H14" s="5" t="s">
        <v>28</v>
      </c>
    </row>
    <row r="15" spans="2:8" ht="17.25" x14ac:dyDescent="0.25">
      <c r="B15" s="14" t="s">
        <v>27</v>
      </c>
      <c r="C15" s="8">
        <f>(10000/$D$6)*$D$8*2</f>
        <v>11851.851851851852</v>
      </c>
      <c r="D15" s="5" t="s">
        <v>29</v>
      </c>
      <c r="E15" s="8">
        <f>(10000/$D$6)*$D$8*2</f>
        <v>11851.851851851852</v>
      </c>
      <c r="F15" s="5" t="s">
        <v>29</v>
      </c>
      <c r="G15" s="8">
        <f>(10000/$D$6)*$D$8*2</f>
        <v>11851.851851851852</v>
      </c>
      <c r="H15" s="5" t="s">
        <v>29</v>
      </c>
    </row>
    <row r="16" spans="2:8" x14ac:dyDescent="0.25">
      <c r="B16" s="14" t="s">
        <v>19</v>
      </c>
      <c r="C16" s="20">
        <f>C13</f>
        <v>300</v>
      </c>
      <c r="D16" s="5" t="s">
        <v>22</v>
      </c>
      <c r="E16" s="9">
        <f>E14*E13</f>
        <v>474.07407407407413</v>
      </c>
      <c r="F16" s="5" t="s">
        <v>22</v>
      </c>
      <c r="G16" s="9">
        <f>(G13/10000)*G15</f>
        <v>355.55555555555554</v>
      </c>
      <c r="H16" s="5" t="s">
        <v>22</v>
      </c>
    </row>
    <row r="17" spans="2:8" x14ac:dyDescent="0.25">
      <c r="B17" s="14" t="s">
        <v>16</v>
      </c>
      <c r="C17" s="7">
        <f>(C13*D4*D6)/(600*D3)</f>
        <v>0.54</v>
      </c>
      <c r="D17" s="16" t="s">
        <v>25</v>
      </c>
      <c r="E17" s="9">
        <f>(E16*D4*D6)/(600*D3)</f>
        <v>0.8533333333333335</v>
      </c>
      <c r="F17" s="16" t="s">
        <v>25</v>
      </c>
      <c r="G17" s="9">
        <f>(G16*D4*D6)/(600*D3)</f>
        <v>0.64</v>
      </c>
      <c r="H17" s="16" t="s">
        <v>25</v>
      </c>
    </row>
    <row r="18" spans="2:8" x14ac:dyDescent="0.25">
      <c r="B18" s="14" t="s">
        <v>1</v>
      </c>
      <c r="C18" s="6">
        <v>6</v>
      </c>
      <c r="D18" s="5" t="s">
        <v>24</v>
      </c>
      <c r="E18" s="6">
        <v>6</v>
      </c>
      <c r="F18" s="5" t="s">
        <v>24</v>
      </c>
      <c r="G18" s="6">
        <v>8</v>
      </c>
      <c r="H18" s="5" t="s">
        <v>24</v>
      </c>
    </row>
    <row r="19" spans="2:8" x14ac:dyDescent="0.25">
      <c r="B19" s="14" t="s">
        <v>2</v>
      </c>
      <c r="C19" s="6" t="s">
        <v>34</v>
      </c>
      <c r="D19" s="5"/>
      <c r="E19" s="6" t="s">
        <v>33</v>
      </c>
      <c r="F19" s="5"/>
      <c r="G19" s="6" t="s">
        <v>34</v>
      </c>
      <c r="H19" s="5"/>
    </row>
    <row r="20" spans="2:8" x14ac:dyDescent="0.25">
      <c r="B20" s="14" t="s">
        <v>15</v>
      </c>
      <c r="C20" s="6">
        <v>0.56999999999999995</v>
      </c>
      <c r="D20" s="5" t="s">
        <v>25</v>
      </c>
      <c r="E20" s="6">
        <v>0.85</v>
      </c>
      <c r="F20" s="5" t="s">
        <v>25</v>
      </c>
      <c r="G20" s="6">
        <v>0.65</v>
      </c>
      <c r="H20" s="5" t="s">
        <v>25</v>
      </c>
    </row>
    <row r="21" spans="2:8" x14ac:dyDescent="0.25">
      <c r="B21" s="14" t="s">
        <v>20</v>
      </c>
      <c r="C21" s="9">
        <f>(C20*D3*600)/(D6*D4)</f>
        <v>316.66666666666663</v>
      </c>
      <c r="D21" s="17" t="s">
        <v>22</v>
      </c>
      <c r="E21" s="9">
        <f>(E20*D3*600)/(D6*D4)</f>
        <v>472.22222222222217</v>
      </c>
      <c r="F21" s="17" t="s">
        <v>22</v>
      </c>
      <c r="G21" s="9">
        <f>(G20*D3*600)/(D6*D4)</f>
        <v>361.11111111111109</v>
      </c>
      <c r="H21" s="17" t="s">
        <v>22</v>
      </c>
    </row>
    <row r="22" spans="2:8" x14ac:dyDescent="0.25">
      <c r="B22" s="15" t="s">
        <v>3</v>
      </c>
      <c r="C22" s="10">
        <f>(C21/100)*D5</f>
        <v>0.31666666666666665</v>
      </c>
      <c r="D22" s="18" t="s">
        <v>30</v>
      </c>
      <c r="E22" s="10">
        <f>(E21/100)*D5</f>
        <v>0.47222222222222215</v>
      </c>
      <c r="F22" s="18" t="s">
        <v>30</v>
      </c>
      <c r="G22" s="10">
        <f>(G21/100)*D5</f>
        <v>0.3611111111111111</v>
      </c>
      <c r="H22" s="18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22"/>
  <sheetViews>
    <sheetView topLeftCell="B1" workbookViewId="0">
      <selection activeCell="D24" sqref="D24"/>
    </sheetView>
  </sheetViews>
  <sheetFormatPr baseColWidth="10" defaultColWidth="9.140625" defaultRowHeight="15" x14ac:dyDescent="0.25"/>
  <cols>
    <col min="2" max="2" width="20.85546875" customWidth="1"/>
    <col min="3" max="3" width="15" customWidth="1"/>
    <col min="4" max="4" width="7.28515625" customWidth="1"/>
    <col min="5" max="5" width="14.140625" customWidth="1"/>
    <col min="6" max="6" width="9" customWidth="1"/>
    <col min="7" max="7" width="14.42578125" style="1" customWidth="1"/>
    <col min="8" max="8" width="10.42578125" customWidth="1"/>
  </cols>
  <sheetData>
    <row r="1" spans="2:8" ht="21" x14ac:dyDescent="0.35">
      <c r="B1" s="19" t="s">
        <v>31</v>
      </c>
    </row>
    <row r="2" spans="2:8" x14ac:dyDescent="0.25">
      <c r="G2" s="1" t="s">
        <v>37</v>
      </c>
    </row>
    <row r="3" spans="2:8" x14ac:dyDescent="0.25">
      <c r="B3" s="2" t="s">
        <v>10</v>
      </c>
      <c r="D3">
        <v>10</v>
      </c>
      <c r="E3" t="s">
        <v>12</v>
      </c>
    </row>
    <row r="4" spans="2:8" x14ac:dyDescent="0.25">
      <c r="B4" s="2" t="s">
        <v>11</v>
      </c>
      <c r="D4">
        <v>4</v>
      </c>
      <c r="E4" t="s">
        <v>13</v>
      </c>
    </row>
    <row r="5" spans="2:8" x14ac:dyDescent="0.25">
      <c r="B5" s="2" t="s">
        <v>17</v>
      </c>
      <c r="D5">
        <v>0.1</v>
      </c>
      <c r="E5" t="s">
        <v>18</v>
      </c>
    </row>
    <row r="6" spans="2:8" x14ac:dyDescent="0.25">
      <c r="B6" s="2" t="s">
        <v>7</v>
      </c>
      <c r="D6">
        <v>2.6</v>
      </c>
      <c r="E6" t="s">
        <v>14</v>
      </c>
    </row>
    <row r="7" spans="2:8" x14ac:dyDescent="0.25">
      <c r="B7" s="2" t="s">
        <v>9</v>
      </c>
      <c r="D7">
        <v>0.8</v>
      </c>
      <c r="E7" t="s">
        <v>14</v>
      </c>
    </row>
    <row r="8" spans="2:8" x14ac:dyDescent="0.25">
      <c r="B8" s="2" t="s">
        <v>8</v>
      </c>
      <c r="D8">
        <v>1.6</v>
      </c>
      <c r="E8" t="s">
        <v>14</v>
      </c>
    </row>
    <row r="10" spans="2:8" ht="21" x14ac:dyDescent="0.35">
      <c r="B10" s="19" t="s">
        <v>32</v>
      </c>
    </row>
    <row r="11" spans="2:8" ht="15" customHeight="1" x14ac:dyDescent="0.35">
      <c r="B11" s="19"/>
    </row>
    <row r="12" spans="2:8" x14ac:dyDescent="0.25">
      <c r="C12" s="11" t="s">
        <v>23</v>
      </c>
      <c r="D12" s="4"/>
      <c r="E12" s="11" t="s">
        <v>4</v>
      </c>
      <c r="F12" s="4"/>
      <c r="G12" s="11" t="s">
        <v>5</v>
      </c>
      <c r="H12" s="12"/>
    </row>
    <row r="13" spans="2:8" ht="17.25" x14ac:dyDescent="0.25">
      <c r="B13" s="3" t="s">
        <v>0</v>
      </c>
      <c r="C13" s="13">
        <v>400</v>
      </c>
      <c r="D13" s="12" t="s">
        <v>22</v>
      </c>
      <c r="E13" s="13">
        <v>0.1</v>
      </c>
      <c r="F13" s="12" t="s">
        <v>21</v>
      </c>
      <c r="G13" s="13">
        <v>400</v>
      </c>
      <c r="H13" s="12" t="s">
        <v>6</v>
      </c>
    </row>
    <row r="14" spans="2:8" ht="17.25" x14ac:dyDescent="0.25">
      <c r="B14" s="14" t="s">
        <v>26</v>
      </c>
      <c r="C14" s="8">
        <f>($D$7*$D$8*10000)/$D$6</f>
        <v>4923.0769230769238</v>
      </c>
      <c r="D14" s="5" t="s">
        <v>28</v>
      </c>
      <c r="E14" s="8">
        <f>($D$7*$D$8*10000)/$D$6</f>
        <v>4923.0769230769238</v>
      </c>
      <c r="F14" s="5" t="s">
        <v>28</v>
      </c>
      <c r="G14" s="8">
        <f>($D$7*$D$8*10000)/$D$6</f>
        <v>4923.0769230769238</v>
      </c>
      <c r="H14" s="5" t="s">
        <v>28</v>
      </c>
    </row>
    <row r="15" spans="2:8" ht="17.25" x14ac:dyDescent="0.25">
      <c r="B15" s="14" t="s">
        <v>27</v>
      </c>
      <c r="C15" s="8">
        <f>(10000/$D$6)*$D$8*2</f>
        <v>12307.692307692309</v>
      </c>
      <c r="D15" s="5" t="s">
        <v>29</v>
      </c>
      <c r="E15" s="8">
        <f>(10000/$D$6)*$D$8*2</f>
        <v>12307.692307692309</v>
      </c>
      <c r="F15" s="5" t="s">
        <v>29</v>
      </c>
      <c r="G15" s="8">
        <f>(10000/$D$6)*$D$8*2</f>
        <v>12307.692307692309</v>
      </c>
      <c r="H15" s="5" t="s">
        <v>29</v>
      </c>
    </row>
    <row r="16" spans="2:8" x14ac:dyDescent="0.25">
      <c r="B16" s="14" t="s">
        <v>19</v>
      </c>
      <c r="C16" s="20">
        <f>C13</f>
        <v>400</v>
      </c>
      <c r="D16" s="5" t="s">
        <v>22</v>
      </c>
      <c r="E16" s="9">
        <f>E14*E13</f>
        <v>492.30769230769238</v>
      </c>
      <c r="F16" s="5" t="s">
        <v>22</v>
      </c>
      <c r="G16" s="9">
        <f>(G13/10000)*G15</f>
        <v>492.30769230769238</v>
      </c>
      <c r="H16" s="5" t="s">
        <v>22</v>
      </c>
    </row>
    <row r="17" spans="2:8" x14ac:dyDescent="0.25">
      <c r="B17" s="14" t="s">
        <v>16</v>
      </c>
      <c r="C17" s="9">
        <f>(C13*D4*D6)/(600*D3)</f>
        <v>0.69333333333333336</v>
      </c>
      <c r="D17" s="16" t="s">
        <v>25</v>
      </c>
      <c r="E17" s="9">
        <f>(E16*D4*D6)/(600*D3)</f>
        <v>0.8533333333333335</v>
      </c>
      <c r="F17" s="16" t="s">
        <v>25</v>
      </c>
      <c r="G17" s="9">
        <f>(G16*D4*D6)/(600*D3)</f>
        <v>0.8533333333333335</v>
      </c>
      <c r="H17" s="16" t="s">
        <v>25</v>
      </c>
    </row>
    <row r="18" spans="2:8" x14ac:dyDescent="0.25">
      <c r="B18" s="14" t="s">
        <v>1</v>
      </c>
      <c r="C18" s="6">
        <v>9</v>
      </c>
      <c r="D18" s="5" t="s">
        <v>24</v>
      </c>
      <c r="E18" s="6">
        <v>6</v>
      </c>
      <c r="F18" s="5" t="s">
        <v>24</v>
      </c>
      <c r="G18" s="6">
        <v>6</v>
      </c>
      <c r="H18" s="5" t="s">
        <v>24</v>
      </c>
    </row>
    <row r="19" spans="2:8" x14ac:dyDescent="0.25">
      <c r="B19" s="14" t="s">
        <v>2</v>
      </c>
      <c r="C19" s="6" t="s">
        <v>34</v>
      </c>
      <c r="D19" s="5"/>
      <c r="E19" s="6" t="s">
        <v>33</v>
      </c>
      <c r="F19" s="5"/>
      <c r="G19" s="6" t="s">
        <v>33</v>
      </c>
      <c r="H19" s="5"/>
    </row>
    <row r="20" spans="2:8" x14ac:dyDescent="0.25">
      <c r="B20" s="14" t="s">
        <v>15</v>
      </c>
      <c r="C20" s="6">
        <v>0.69</v>
      </c>
      <c r="D20" s="5" t="s">
        <v>25</v>
      </c>
      <c r="E20" s="6">
        <v>0.85</v>
      </c>
      <c r="F20" s="5" t="s">
        <v>25</v>
      </c>
      <c r="G20" s="6">
        <v>0.85</v>
      </c>
      <c r="H20" s="5" t="s">
        <v>25</v>
      </c>
    </row>
    <row r="21" spans="2:8" x14ac:dyDescent="0.25">
      <c r="B21" s="14" t="s">
        <v>20</v>
      </c>
      <c r="C21" s="9">
        <f>(C20*D3*600)/(D6*D4)</f>
        <v>398.07692307692304</v>
      </c>
      <c r="D21" s="17" t="s">
        <v>22</v>
      </c>
      <c r="E21" s="9">
        <f>(E20*D3*600)/(D6*D4)</f>
        <v>490.38461538461536</v>
      </c>
      <c r="F21" s="17" t="s">
        <v>22</v>
      </c>
      <c r="G21" s="9">
        <f>(G20*D3*600)/(D6*D4)</f>
        <v>490.38461538461536</v>
      </c>
      <c r="H21" s="17" t="s">
        <v>22</v>
      </c>
    </row>
    <row r="22" spans="2:8" x14ac:dyDescent="0.25">
      <c r="B22" s="15" t="s">
        <v>3</v>
      </c>
      <c r="C22" s="10">
        <f>(C21/100)*D5</f>
        <v>0.39807692307692305</v>
      </c>
      <c r="D22" s="18" t="s">
        <v>30</v>
      </c>
      <c r="E22" s="10">
        <f>(E21/100)*D5</f>
        <v>0.49038461538461536</v>
      </c>
      <c r="F22" s="18" t="s">
        <v>30</v>
      </c>
      <c r="G22" s="10">
        <f>(G21/100)*D5</f>
        <v>0.49038461538461536</v>
      </c>
      <c r="H22" s="18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H22"/>
  <sheetViews>
    <sheetView tabSelected="1" topLeftCell="A4" workbookViewId="0">
      <selection activeCell="B24" sqref="B24"/>
    </sheetView>
  </sheetViews>
  <sheetFormatPr baseColWidth="10" defaultColWidth="9.140625" defaultRowHeight="15" x14ac:dyDescent="0.25"/>
  <cols>
    <col min="2" max="2" width="20.85546875" customWidth="1"/>
    <col min="3" max="3" width="15" customWidth="1"/>
    <col min="4" max="4" width="7.28515625" customWidth="1"/>
    <col min="5" max="5" width="14.140625" customWidth="1"/>
    <col min="6" max="6" width="9" customWidth="1"/>
    <col min="7" max="7" width="14.42578125" style="1" customWidth="1"/>
    <col min="8" max="8" width="10.42578125" customWidth="1"/>
  </cols>
  <sheetData>
    <row r="1" spans="2:8" ht="21" x14ac:dyDescent="0.35">
      <c r="B1" s="19" t="s">
        <v>31</v>
      </c>
    </row>
    <row r="2" spans="2:8" x14ac:dyDescent="0.25">
      <c r="G2" s="1" t="s">
        <v>38</v>
      </c>
    </row>
    <row r="3" spans="2:8" x14ac:dyDescent="0.25">
      <c r="B3" s="2" t="s">
        <v>10</v>
      </c>
      <c r="D3">
        <v>10</v>
      </c>
      <c r="E3" t="s">
        <v>12</v>
      </c>
    </row>
    <row r="4" spans="2:8" x14ac:dyDescent="0.25">
      <c r="B4" s="2" t="s">
        <v>11</v>
      </c>
      <c r="D4">
        <v>4</v>
      </c>
      <c r="E4" t="s">
        <v>13</v>
      </c>
    </row>
    <row r="5" spans="2:8" x14ac:dyDescent="0.25">
      <c r="B5" s="2" t="s">
        <v>17</v>
      </c>
      <c r="D5">
        <v>0.1</v>
      </c>
      <c r="E5" t="s">
        <v>18</v>
      </c>
    </row>
    <row r="6" spans="2:8" x14ac:dyDescent="0.25">
      <c r="B6" s="2" t="s">
        <v>7</v>
      </c>
      <c r="D6">
        <v>2.6</v>
      </c>
      <c r="E6" t="s">
        <v>14</v>
      </c>
    </row>
    <row r="7" spans="2:8" x14ac:dyDescent="0.25">
      <c r="B7" s="2" t="s">
        <v>9</v>
      </c>
      <c r="D7">
        <v>0.8</v>
      </c>
      <c r="E7" t="s">
        <v>14</v>
      </c>
    </row>
    <row r="8" spans="2:8" x14ac:dyDescent="0.25">
      <c r="B8" s="2" t="s">
        <v>8</v>
      </c>
      <c r="D8">
        <v>1.6</v>
      </c>
      <c r="E8" t="s">
        <v>14</v>
      </c>
    </row>
    <row r="10" spans="2:8" ht="21" x14ac:dyDescent="0.35">
      <c r="B10" s="19" t="s">
        <v>32</v>
      </c>
    </row>
    <row r="11" spans="2:8" ht="15" customHeight="1" x14ac:dyDescent="0.35">
      <c r="B11" s="19"/>
    </row>
    <row r="12" spans="2:8" x14ac:dyDescent="0.25">
      <c r="C12" s="11" t="s">
        <v>23</v>
      </c>
      <c r="D12" s="4"/>
      <c r="E12" s="11" t="s">
        <v>4</v>
      </c>
      <c r="F12" s="4"/>
      <c r="G12" s="11" t="s">
        <v>5</v>
      </c>
      <c r="H12" s="12"/>
    </row>
    <row r="13" spans="2:8" ht="17.25" x14ac:dyDescent="0.25">
      <c r="B13" s="3" t="s">
        <v>0</v>
      </c>
      <c r="C13" s="13">
        <v>450</v>
      </c>
      <c r="D13" s="12" t="s">
        <v>22</v>
      </c>
      <c r="E13" s="13">
        <v>0.1</v>
      </c>
      <c r="F13" s="12" t="s">
        <v>21</v>
      </c>
      <c r="G13" s="13">
        <v>450</v>
      </c>
      <c r="H13" s="12" t="s">
        <v>6</v>
      </c>
    </row>
    <row r="14" spans="2:8" ht="17.25" x14ac:dyDescent="0.25">
      <c r="B14" s="14" t="s">
        <v>26</v>
      </c>
      <c r="C14" s="8">
        <f>($D$7*$D$8*10000)/$D$6</f>
        <v>4923.0769230769238</v>
      </c>
      <c r="D14" s="5" t="s">
        <v>28</v>
      </c>
      <c r="E14" s="8">
        <f>($D$7*$D$8*10000)/$D$6</f>
        <v>4923.0769230769238</v>
      </c>
      <c r="F14" s="5" t="s">
        <v>28</v>
      </c>
      <c r="G14" s="8">
        <f>($D$7*$D$8*10000)/$D$6</f>
        <v>4923.0769230769238</v>
      </c>
      <c r="H14" s="5" t="s">
        <v>28</v>
      </c>
    </row>
    <row r="15" spans="2:8" ht="17.25" x14ac:dyDescent="0.25">
      <c r="B15" s="14" t="s">
        <v>27</v>
      </c>
      <c r="C15" s="8">
        <f>(10000/$D$6)*$D$8*2</f>
        <v>12307.692307692309</v>
      </c>
      <c r="D15" s="5" t="s">
        <v>29</v>
      </c>
      <c r="E15" s="8">
        <f>(10000/$D$6)*$D$8*2</f>
        <v>12307.692307692309</v>
      </c>
      <c r="F15" s="5" t="s">
        <v>29</v>
      </c>
      <c r="G15" s="8">
        <f>(10000/$D$6)*$D$8*2</f>
        <v>12307.692307692309</v>
      </c>
      <c r="H15" s="5" t="s">
        <v>29</v>
      </c>
    </row>
    <row r="16" spans="2:8" x14ac:dyDescent="0.25">
      <c r="B16" s="14" t="s">
        <v>19</v>
      </c>
      <c r="C16" s="20">
        <f>C13</f>
        <v>450</v>
      </c>
      <c r="D16" s="5" t="s">
        <v>22</v>
      </c>
      <c r="E16" s="9">
        <f>E14*E13</f>
        <v>492.30769230769238</v>
      </c>
      <c r="F16" s="5" t="s">
        <v>22</v>
      </c>
      <c r="G16" s="9">
        <f>(G13/10000)*G15</f>
        <v>553.84615384615381</v>
      </c>
      <c r="H16" s="5" t="s">
        <v>22</v>
      </c>
    </row>
    <row r="17" spans="2:8" x14ac:dyDescent="0.25">
      <c r="B17" s="14" t="s">
        <v>16</v>
      </c>
      <c r="C17" s="7">
        <f>(C13*D4*D6)/(600*D3)</f>
        <v>0.78</v>
      </c>
      <c r="D17" s="16" t="s">
        <v>25</v>
      </c>
      <c r="E17" s="9">
        <f>(E16*D4*D6)/(600*D3)</f>
        <v>0.8533333333333335</v>
      </c>
      <c r="F17" s="16" t="s">
        <v>25</v>
      </c>
      <c r="G17" s="9">
        <f>(G16*D4*D6)/(600*D3)</f>
        <v>0.96</v>
      </c>
      <c r="H17" s="16" t="s">
        <v>25</v>
      </c>
    </row>
    <row r="18" spans="2:8" x14ac:dyDescent="0.25">
      <c r="B18" s="14" t="s">
        <v>1</v>
      </c>
      <c r="C18" s="6">
        <v>5</v>
      </c>
      <c r="D18" s="5" t="s">
        <v>24</v>
      </c>
      <c r="E18" s="6">
        <v>6</v>
      </c>
      <c r="F18" s="5" t="s">
        <v>24</v>
      </c>
      <c r="G18" s="6">
        <v>8</v>
      </c>
      <c r="H18" s="5" t="s">
        <v>24</v>
      </c>
    </row>
    <row r="19" spans="2:8" x14ac:dyDescent="0.25">
      <c r="B19" s="14" t="s">
        <v>2</v>
      </c>
      <c r="C19" s="6" t="s">
        <v>33</v>
      </c>
      <c r="D19" s="5"/>
      <c r="E19" s="6" t="s">
        <v>33</v>
      </c>
      <c r="F19" s="5"/>
      <c r="G19" s="6" t="s">
        <v>33</v>
      </c>
      <c r="H19" s="5"/>
    </row>
    <row r="20" spans="2:8" x14ac:dyDescent="0.25">
      <c r="B20" s="14" t="s">
        <v>15</v>
      </c>
      <c r="C20" s="6">
        <v>0.77</v>
      </c>
      <c r="D20" s="5" t="s">
        <v>25</v>
      </c>
      <c r="E20" s="6">
        <v>0.85</v>
      </c>
      <c r="F20" s="5" t="s">
        <v>25</v>
      </c>
      <c r="G20" s="6">
        <v>0.98</v>
      </c>
      <c r="H20" s="5" t="s">
        <v>25</v>
      </c>
    </row>
    <row r="21" spans="2:8" x14ac:dyDescent="0.25">
      <c r="B21" s="14" t="s">
        <v>20</v>
      </c>
      <c r="C21" s="9">
        <f>(C20*D3*600)/(D6*D4)</f>
        <v>444.23076923076923</v>
      </c>
      <c r="D21" s="17" t="s">
        <v>22</v>
      </c>
      <c r="E21" s="9">
        <f>(E20*D3*600)/(D6*D4)</f>
        <v>490.38461538461536</v>
      </c>
      <c r="F21" s="17" t="s">
        <v>22</v>
      </c>
      <c r="G21" s="9">
        <f>(G20*D3*600)/(D6*D4)</f>
        <v>565.38461538461536</v>
      </c>
      <c r="H21" s="17" t="s">
        <v>22</v>
      </c>
    </row>
    <row r="22" spans="2:8" x14ac:dyDescent="0.25">
      <c r="B22" s="15" t="s">
        <v>3</v>
      </c>
      <c r="C22" s="10">
        <f>(C21/100)*D5</f>
        <v>0.44423076923076926</v>
      </c>
      <c r="D22" s="18" t="s">
        <v>30</v>
      </c>
      <c r="E22" s="10">
        <f>(E21/100)*D5</f>
        <v>0.49038461538461536</v>
      </c>
      <c r="F22" s="18" t="s">
        <v>30</v>
      </c>
      <c r="G22" s="10">
        <f>(G21/100)*D5</f>
        <v>0.56538461538461537</v>
      </c>
      <c r="H22" s="18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Genérico</vt:lpstr>
      <vt:lpstr>Grupo 1-AMARILLO</vt:lpstr>
      <vt:lpstr>Grupo 2-VERDE</vt:lpstr>
      <vt:lpstr>Grupo 3-ROJO</vt:lpstr>
      <vt:lpstr>Grupo 4-AZUL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2014-06-26T07:17:29Z</dcterms:modified>
</cp:coreProperties>
</file>