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410" windowHeight="9525" activeTab="3"/>
  </bookViews>
  <sheets>
    <sheet name="Analisis WSP -Viña" sheetId="9" r:id="rId1"/>
    <sheet name="COMPARACION-Viña" sheetId="10" r:id="rId2"/>
    <sheet name="Dist. Vertical viña" sheetId="2" r:id="rId3"/>
    <sheet name="LWA" sheetId="3" r:id="rId4"/>
    <sheet name="TRV" sheetId="4" r:id="rId5"/>
    <sheet name="Tradicional" sheetId="5" r:id="rId6"/>
  </sheets>
  <calcPr calcId="145621"/>
</workbook>
</file>

<file path=xl/calcChain.xml><?xml version="1.0" encoding="utf-8"?>
<calcChain xmlns="http://schemas.openxmlformats.org/spreadsheetml/2006/main">
  <c r="AG28" i="2" l="1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S22" i="9" l="1"/>
  <c r="AS23" i="9"/>
  <c r="AS21" i="9"/>
  <c r="AS19" i="9"/>
  <c r="AS20" i="9"/>
  <c r="AS18" i="9"/>
  <c r="AS16" i="9"/>
  <c r="AS17" i="9"/>
  <c r="AS15" i="9"/>
  <c r="AR9" i="9"/>
  <c r="AR6" i="9"/>
  <c r="AR22" i="9"/>
  <c r="AR23" i="9"/>
  <c r="AR21" i="9"/>
  <c r="AR19" i="9"/>
  <c r="AR20" i="9"/>
  <c r="AR18" i="9"/>
  <c r="AR16" i="9"/>
  <c r="AR17" i="9"/>
  <c r="AR15" i="9"/>
  <c r="AR13" i="9"/>
  <c r="AR14" i="9"/>
  <c r="AR12" i="9"/>
  <c r="AR11" i="9"/>
  <c r="AR10" i="9"/>
  <c r="AR8" i="9"/>
  <c r="AR7" i="9"/>
  <c r="AS13" i="9"/>
  <c r="AS14" i="9"/>
  <c r="AS12" i="9"/>
  <c r="AS10" i="9"/>
  <c r="AS11" i="9"/>
  <c r="Y11" i="9"/>
  <c r="S11" i="9"/>
  <c r="L11" i="9"/>
  <c r="F11" i="9"/>
  <c r="Y9" i="9"/>
  <c r="S9" i="9"/>
  <c r="L9" i="9"/>
  <c r="F9" i="9"/>
  <c r="AS9" i="9"/>
  <c r="Y8" i="9"/>
  <c r="S8" i="9"/>
  <c r="L8" i="9"/>
  <c r="F8" i="9"/>
  <c r="Y7" i="9"/>
  <c r="S7" i="9"/>
  <c r="L7" i="9"/>
  <c r="F7" i="9"/>
  <c r="AS8" i="9"/>
  <c r="AS7" i="9"/>
  <c r="AS6" i="9"/>
  <c r="C9" i="5"/>
  <c r="C10" i="5" s="1"/>
  <c r="C14" i="5"/>
  <c r="C16" i="5" s="1"/>
  <c r="C10" i="4"/>
  <c r="C9" i="4"/>
  <c r="Y6" i="4"/>
  <c r="Y7" i="4" s="1"/>
  <c r="F22" i="3"/>
  <c r="C22" i="3"/>
  <c r="E22" i="3" s="1"/>
  <c r="F21" i="3"/>
  <c r="E21" i="3"/>
  <c r="C21" i="3"/>
  <c r="F20" i="3"/>
  <c r="C20" i="3"/>
  <c r="E20" i="3" s="1"/>
  <c r="F19" i="3"/>
  <c r="E19" i="3"/>
  <c r="C19" i="3"/>
  <c r="F18" i="3"/>
  <c r="C18" i="3"/>
  <c r="E18" i="3" s="1"/>
  <c r="F17" i="3"/>
  <c r="E17" i="3"/>
  <c r="C17" i="3"/>
  <c r="F16" i="3"/>
  <c r="C16" i="3"/>
  <c r="E16" i="3" s="1"/>
  <c r="F15" i="3"/>
  <c r="E15" i="3"/>
  <c r="C15" i="3"/>
  <c r="F14" i="3"/>
  <c r="C14" i="3"/>
  <c r="E14" i="3" s="1"/>
  <c r="F13" i="3"/>
  <c r="E13" i="3"/>
  <c r="C13" i="3"/>
  <c r="F12" i="3"/>
  <c r="C12" i="3"/>
  <c r="E12" i="3" s="1"/>
  <c r="F11" i="3"/>
  <c r="E11" i="3"/>
  <c r="C11" i="3"/>
  <c r="F10" i="3"/>
  <c r="C10" i="3"/>
  <c r="E10" i="3" s="1"/>
  <c r="F9" i="3"/>
  <c r="E9" i="3"/>
  <c r="C9" i="3"/>
  <c r="F8" i="3"/>
  <c r="C8" i="3"/>
  <c r="E8" i="3" s="1"/>
  <c r="F7" i="3"/>
  <c r="E7" i="3"/>
  <c r="C7" i="3"/>
  <c r="F6" i="3"/>
  <c r="C6" i="3"/>
  <c r="E6" i="3" s="1"/>
  <c r="D7" i="3" l="1"/>
  <c r="D12" i="3"/>
  <c r="D15" i="3"/>
  <c r="D20" i="3"/>
  <c r="D10" i="3"/>
  <c r="D13" i="3"/>
  <c r="D14" i="3"/>
  <c r="D17" i="3"/>
  <c r="D8" i="3"/>
  <c r="D11" i="3"/>
  <c r="D18" i="3"/>
  <c r="D21" i="3"/>
  <c r="AS26" i="9"/>
  <c r="I3" i="10" s="1"/>
  <c r="S10" i="9"/>
  <c r="F10" i="9"/>
  <c r="Y10" i="9"/>
  <c r="L10" i="9"/>
  <c r="D19" i="3"/>
  <c r="D16" i="3"/>
  <c r="D6" i="3"/>
  <c r="D9" i="3"/>
  <c r="D22" i="3"/>
  <c r="AC10" i="2" l="1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9" i="2"/>
  <c r="AE9" i="2"/>
  <c r="AC29" i="2" l="1"/>
  <c r="AC30" i="2" s="1"/>
  <c r="AE28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U12" i="2"/>
  <c r="AB10" i="2" l="1"/>
  <c r="AB18" i="2"/>
  <c r="AB26" i="2"/>
  <c r="AB11" i="2"/>
  <c r="AB19" i="2"/>
  <c r="AB27" i="2"/>
  <c r="AB12" i="2"/>
  <c r="AB20" i="2"/>
  <c r="AB28" i="2"/>
  <c r="AB13" i="2"/>
  <c r="AB21" i="2"/>
  <c r="AB9" i="2"/>
  <c r="AB14" i="2"/>
  <c r="AB22" i="2"/>
  <c r="AB15" i="2"/>
  <c r="AB23" i="2"/>
  <c r="AB16" i="2"/>
  <c r="AB24" i="2"/>
  <c r="AB17" i="2"/>
  <c r="AB25" i="2"/>
  <c r="AE29" i="2"/>
  <c r="AA23" i="2" s="1"/>
  <c r="AA22" i="2" l="1"/>
  <c r="AA9" i="2"/>
  <c r="AA11" i="2"/>
  <c r="AA29" i="2"/>
  <c r="AA17" i="2"/>
  <c r="AA25" i="2"/>
  <c r="AA10" i="2"/>
  <c r="AA18" i="2"/>
  <c r="AA26" i="2"/>
  <c r="AA19" i="2"/>
  <c r="AA27" i="2"/>
  <c r="AA12" i="2"/>
  <c r="AA20" i="2"/>
  <c r="AA28" i="2"/>
  <c r="AA13" i="2"/>
  <c r="AA21" i="2"/>
  <c r="AA14" i="2"/>
  <c r="AA15" i="2"/>
  <c r="AA16" i="2"/>
  <c r="AA24" i="2"/>
</calcChain>
</file>

<file path=xl/sharedStrings.xml><?xml version="1.0" encoding="utf-8"?>
<sst xmlns="http://schemas.openxmlformats.org/spreadsheetml/2006/main" count="125" uniqueCount="81">
  <si>
    <t>I</t>
  </si>
  <si>
    <t>II</t>
  </si>
  <si>
    <t>III</t>
  </si>
  <si>
    <t>Visual</t>
  </si>
  <si>
    <t>Correlation</t>
  </si>
  <si>
    <t>VISUAL</t>
  </si>
  <si>
    <t>Izquierda</t>
  </si>
  <si>
    <t>Derecha</t>
  </si>
  <si>
    <t>IMAGEN</t>
  </si>
  <si>
    <t>Imagen</t>
  </si>
  <si>
    <t>Pos</t>
  </si>
  <si>
    <t>Vegetación</t>
  </si>
  <si>
    <t>MEDIA</t>
  </si>
  <si>
    <t>Media (Izquierda)</t>
  </si>
  <si>
    <t>Desviación (izquierda)</t>
  </si>
  <si>
    <t>Media (derecha)</t>
  </si>
  <si>
    <t>Desviación (derecha)</t>
  </si>
  <si>
    <t>Distribucion en banco vertical</t>
  </si>
  <si>
    <t>Grupo</t>
  </si>
  <si>
    <t>Cultivo</t>
  </si>
  <si>
    <t>Boquillas</t>
  </si>
  <si>
    <t>Ancho calle:</t>
  </si>
  <si>
    <t>m</t>
  </si>
  <si>
    <t>Altura árbol:</t>
  </si>
  <si>
    <t>Tubo No.</t>
  </si>
  <si>
    <t>Altura, m</t>
  </si>
  <si>
    <t>Izquierda (ml)</t>
  </si>
  <si>
    <t>Derecha (ml)</t>
  </si>
  <si>
    <t>Máquina</t>
  </si>
  <si>
    <t>Total  (ml)</t>
  </si>
  <si>
    <t>Distancia entre hileras (m)</t>
  </si>
  <si>
    <t>Longitud de hilera/ha (m)</t>
  </si>
  <si>
    <t>Volumen de aplicación (l/ha)</t>
  </si>
  <si>
    <r>
      <t>Pared de vegetación, dos lados (m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/ha)</t>
    </r>
  </si>
  <si>
    <r>
      <t>Volumen de aplicación (L/10,000 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LWA)</t>
    </r>
  </si>
  <si>
    <t>Row distance (m)</t>
  </si>
  <si>
    <t>Row length/ha (m)</t>
  </si>
  <si>
    <t>Spray volume (l/ha)</t>
  </si>
  <si>
    <r>
      <t>Leaf Wall Area, both sides (m</t>
    </r>
    <r>
      <rPr>
        <b/>
        <i/>
        <vertAlign val="superscript"/>
        <sz val="11"/>
        <color theme="1"/>
        <rFont val="Arial"/>
        <family val="2"/>
      </rPr>
      <t>2</t>
    </r>
    <r>
      <rPr>
        <b/>
        <i/>
        <sz val="11"/>
        <color theme="1"/>
        <rFont val="Arial"/>
        <family val="2"/>
      </rPr>
      <t>/ha)</t>
    </r>
  </si>
  <si>
    <r>
      <t>Spray Volume (L/10,000 m</t>
    </r>
    <r>
      <rPr>
        <b/>
        <i/>
        <vertAlign val="superscript"/>
        <sz val="11"/>
        <color theme="1"/>
        <rFont val="Arial"/>
        <family val="2"/>
      </rPr>
      <t>2</t>
    </r>
    <r>
      <rPr>
        <b/>
        <i/>
        <sz val="11"/>
        <color theme="1"/>
        <rFont val="Arial"/>
        <family val="2"/>
      </rPr>
      <t xml:space="preserve"> LWA)</t>
    </r>
  </si>
  <si>
    <t>Distancia entre hileras</t>
  </si>
  <si>
    <t>Altura de vegetación</t>
  </si>
  <si>
    <t>Volumen de aplicación</t>
  </si>
  <si>
    <t>L/10,000m2</t>
  </si>
  <si>
    <t>METODO DE LA SUPERFICIE DE PARED DE VEGETACION (LWA)</t>
  </si>
  <si>
    <t>Altura de vegetación (H)</t>
  </si>
  <si>
    <t xml:space="preserve">m </t>
  </si>
  <si>
    <t>Anchura de vegetación (W)</t>
  </si>
  <si>
    <t>Distáncia entre hileras (C)</t>
  </si>
  <si>
    <t>Factor de aplicación (i)</t>
  </si>
  <si>
    <t>Volúmen de aplicación</t>
  </si>
  <si>
    <t>L/Ha</t>
  </si>
  <si>
    <t>TRV</t>
  </si>
  <si>
    <r>
      <t>L/m</t>
    </r>
    <r>
      <rPr>
        <vertAlign val="superscript"/>
        <sz val="12"/>
        <rFont val="Arial"/>
        <family val="2"/>
      </rPr>
      <t>3</t>
    </r>
  </si>
  <si>
    <t>m3/ha</t>
  </si>
  <si>
    <t>Salnes</t>
  </si>
  <si>
    <t>RELLENAR SOLO LAS CELDAS EN VERDE</t>
  </si>
  <si>
    <t>CÁLCULO DEL TRV</t>
  </si>
  <si>
    <t>Volumen /ha</t>
  </si>
  <si>
    <t>Concentración</t>
  </si>
  <si>
    <t>%</t>
  </si>
  <si>
    <t>p/v o v/v</t>
  </si>
  <si>
    <t>Anchura de trabajo (m)</t>
  </si>
  <si>
    <t>Velocidad de avance (km/h)</t>
  </si>
  <si>
    <t>Volumen</t>
  </si>
  <si>
    <t>L/ha</t>
  </si>
  <si>
    <t>Nº boquillas</t>
  </si>
  <si>
    <t>Producto</t>
  </si>
  <si>
    <t>kg/ha</t>
  </si>
  <si>
    <t>Caudal total</t>
  </si>
  <si>
    <t>l/min</t>
  </si>
  <si>
    <t>Caudal unitario por boquilla</t>
  </si>
  <si>
    <t>L/min</t>
  </si>
  <si>
    <t>METODO TRADICIONAL</t>
  </si>
  <si>
    <t>COMPARACION LECTURA VISUAL - ANALISIS DE IMAGEN</t>
  </si>
  <si>
    <t>VIÑA</t>
  </si>
  <si>
    <t>A</t>
  </si>
  <si>
    <t>B</t>
  </si>
  <si>
    <t>C</t>
  </si>
  <si>
    <t>der</t>
  </si>
  <si>
    <t>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</si>
</sst>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 tint="0.249977111117893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vertAlign val="superscript"/>
      <sz val="12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right"/>
    </xf>
    <xf numFmtId="1" fontId="0" fillId="0" borderId="1" xfId="0" applyNumberFormat="1" applyFont="1" applyBorder="1"/>
    <xf numFmtId="1" fontId="4" fillId="5" borderId="3" xfId="0" applyNumberFormat="1" applyFont="1" applyFill="1" applyBorder="1"/>
    <xf numFmtId="1" fontId="2" fillId="7" borderId="9" xfId="0" applyNumberFormat="1" applyFont="1" applyFill="1" applyBorder="1" applyAlignment="1">
      <alignment horizontal="right"/>
    </xf>
    <xf numFmtId="0" fontId="0" fillId="0" borderId="17" xfId="0" applyBorder="1"/>
    <xf numFmtId="1" fontId="0" fillId="0" borderId="17" xfId="0" applyNumberFormat="1" applyFont="1" applyBorder="1"/>
    <xf numFmtId="0" fontId="9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/>
    <xf numFmtId="0" fontId="11" fillId="8" borderId="0" xfId="0" applyFont="1" applyFill="1" applyAlignment="1">
      <alignment horizontal="center"/>
    </xf>
    <xf numFmtId="0" fontId="0" fillId="0" borderId="0" xfId="0" applyBorder="1"/>
    <xf numFmtId="1" fontId="0" fillId="0" borderId="0" xfId="0" applyNumberFormat="1" applyFont="1" applyBorder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/>
    <xf numFmtId="0" fontId="17" fillId="0" borderId="0" xfId="0" applyFont="1" applyAlignment="1">
      <alignment horizontal="center"/>
    </xf>
    <xf numFmtId="164" fontId="0" fillId="0" borderId="0" xfId="0" applyNumberFormat="1"/>
    <xf numFmtId="164" fontId="19" fillId="0" borderId="0" xfId="1" applyNumberFormat="1" applyFont="1"/>
    <xf numFmtId="0" fontId="0" fillId="0" borderId="0" xfId="0" applyBorder="1" applyAlignment="1"/>
    <xf numFmtId="0" fontId="15" fillId="0" borderId="0" xfId="0" applyFont="1" applyBorder="1" applyAlignment="1"/>
    <xf numFmtId="0" fontId="20" fillId="0" borderId="21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21" xfId="0" applyBorder="1" applyAlignment="1" applyProtection="1">
      <alignment horizontal="center"/>
      <protection hidden="1"/>
    </xf>
    <xf numFmtId="0" fontId="0" fillId="0" borderId="21" xfId="0" applyBorder="1" applyAlignment="1">
      <alignment horizontal="center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right"/>
    </xf>
    <xf numFmtId="2" fontId="0" fillId="0" borderId="0" xfId="0" applyNumberFormat="1"/>
    <xf numFmtId="1" fontId="20" fillId="0" borderId="1" xfId="0" applyNumberFormat="1" applyFont="1" applyBorder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0" fontId="13" fillId="2" borderId="0" xfId="0" applyFont="1" applyFill="1" applyProtection="1">
      <protection hidden="1"/>
    </xf>
    <xf numFmtId="9" fontId="0" fillId="0" borderId="0" xfId="1" applyFont="1"/>
    <xf numFmtId="1" fontId="0" fillId="0" borderId="0" xfId="0" applyNumberFormat="1"/>
    <xf numFmtId="0" fontId="13" fillId="0" borderId="0" xfId="0" applyFon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vertical="center" wrapText="1"/>
    </xf>
    <xf numFmtId="0" fontId="15" fillId="2" borderId="0" xfId="0" applyFont="1" applyFill="1"/>
    <xf numFmtId="0" fontId="0" fillId="0" borderId="0" xfId="0" applyFill="1"/>
    <xf numFmtId="0" fontId="23" fillId="5" borderId="22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165" fontId="25" fillId="0" borderId="22" xfId="0" applyNumberFormat="1" applyFont="1" applyFill="1" applyBorder="1" applyAlignment="1">
      <alignment horizontal="center"/>
    </xf>
    <xf numFmtId="1" fontId="25" fillId="0" borderId="23" xfId="0" applyNumberFormat="1" applyFont="1" applyFill="1" applyBorder="1" applyAlignment="1">
      <alignment horizontal="center"/>
    </xf>
    <xf numFmtId="1" fontId="25" fillId="0" borderId="28" xfId="0" applyNumberFormat="1" applyFont="1" applyFill="1" applyBorder="1" applyAlignment="1">
      <alignment horizontal="center"/>
    </xf>
    <xf numFmtId="1" fontId="25" fillId="0" borderId="11" xfId="0" applyNumberFormat="1" applyFont="1" applyFill="1" applyBorder="1" applyAlignment="1">
      <alignment horizontal="center"/>
    </xf>
    <xf numFmtId="165" fontId="25" fillId="0" borderId="2" xfId="0" applyNumberFormat="1" applyFont="1" applyFill="1" applyBorder="1" applyAlignment="1">
      <alignment horizontal="center"/>
    </xf>
    <xf numFmtId="1" fontId="25" fillId="0" borderId="1" xfId="0" applyNumberFormat="1" applyFont="1" applyFill="1" applyBorder="1" applyAlignment="1">
      <alignment horizontal="center"/>
    </xf>
    <xf numFmtId="1" fontId="25" fillId="0" borderId="29" xfId="0" applyNumberFormat="1" applyFont="1" applyFill="1" applyBorder="1" applyAlignment="1">
      <alignment horizontal="center"/>
    </xf>
    <xf numFmtId="1" fontId="25" fillId="0" borderId="3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165" fontId="25" fillId="0" borderId="4" xfId="0" applyNumberFormat="1" applyFont="1" applyFill="1" applyBorder="1" applyAlignment="1">
      <alignment horizontal="center"/>
    </xf>
    <xf numFmtId="1" fontId="25" fillId="0" borderId="5" xfId="0" applyNumberFormat="1" applyFont="1" applyFill="1" applyBorder="1" applyAlignment="1">
      <alignment horizontal="center"/>
    </xf>
    <xf numFmtId="1" fontId="25" fillId="0" borderId="31" xfId="0" applyNumberFormat="1" applyFont="1" applyFill="1" applyBorder="1" applyAlignment="1">
      <alignment horizontal="center"/>
    </xf>
    <xf numFmtId="1" fontId="25" fillId="0" borderId="32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right"/>
    </xf>
    <xf numFmtId="165" fontId="15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0" xfId="0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2" fillId="0" borderId="0" xfId="0" applyFont="1" applyFill="1"/>
    <xf numFmtId="0" fontId="15" fillId="0" borderId="0" xfId="0" applyFont="1" applyFill="1"/>
    <xf numFmtId="0" fontId="31" fillId="2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9" borderId="0" xfId="0" applyFont="1" applyFill="1"/>
    <xf numFmtId="0" fontId="34" fillId="2" borderId="0" xfId="0" applyFont="1" applyFill="1" applyAlignment="1">
      <alignment horizontal="right"/>
    </xf>
    <xf numFmtId="1" fontId="17" fillId="2" borderId="0" xfId="0" applyNumberFormat="1" applyFont="1" applyFill="1" applyAlignment="1">
      <alignment horizontal="center"/>
    </xf>
    <xf numFmtId="0" fontId="17" fillId="2" borderId="0" xfId="0" applyFont="1" applyFill="1"/>
    <xf numFmtId="0" fontId="0" fillId="10" borderId="0" xfId="0" applyFill="1"/>
    <xf numFmtId="0" fontId="0" fillId="11" borderId="0" xfId="0" applyFill="1"/>
    <xf numFmtId="2" fontId="15" fillId="0" borderId="0" xfId="0" applyNumberFormat="1" applyFont="1"/>
    <xf numFmtId="0" fontId="36" fillId="9" borderId="0" xfId="0" applyFont="1" applyFill="1" applyAlignment="1">
      <alignment horizontal="left"/>
    </xf>
    <xf numFmtId="0" fontId="0" fillId="9" borderId="0" xfId="0" applyFill="1"/>
    <xf numFmtId="0" fontId="18" fillId="0" borderId="0" xfId="0" applyFont="1" applyFill="1" applyBorder="1"/>
    <xf numFmtId="0" fontId="27" fillId="0" borderId="0" xfId="0" applyFont="1" applyFill="1" applyBorder="1"/>
    <xf numFmtId="0" fontId="18" fillId="0" borderId="0" xfId="0" applyFont="1" applyAlignment="1">
      <alignment horizontal="right"/>
    </xf>
    <xf numFmtId="0" fontId="18" fillId="9" borderId="0" xfId="0" applyFont="1" applyFill="1"/>
    <xf numFmtId="0" fontId="18" fillId="0" borderId="0" xfId="0" applyFont="1"/>
    <xf numFmtId="0" fontId="18" fillId="0" borderId="0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9" borderId="21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0" fontId="0" fillId="2" borderId="21" xfId="0" applyFill="1" applyBorder="1"/>
    <xf numFmtId="0" fontId="15" fillId="2" borderId="0" xfId="0" applyFont="1" applyFill="1" applyBorder="1"/>
    <xf numFmtId="0" fontId="27" fillId="0" borderId="0" xfId="0" applyFont="1" applyAlignment="1">
      <alignment horizontal="left"/>
    </xf>
    <xf numFmtId="165" fontId="15" fillId="2" borderId="0" xfId="0" applyNumberFormat="1" applyFont="1" applyFill="1"/>
    <xf numFmtId="0" fontId="13" fillId="0" borderId="0" xfId="0" applyFont="1" applyAlignment="1">
      <alignment horizontal="center"/>
    </xf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right"/>
    </xf>
    <xf numFmtId="1" fontId="20" fillId="12" borderId="1" xfId="0" applyNumberFormat="1" applyFont="1" applyFill="1" applyBorder="1" applyAlignment="1">
      <alignment horizontal="right"/>
    </xf>
    <xf numFmtId="0" fontId="39" fillId="0" borderId="0" xfId="0" applyFont="1" applyAlignment="1">
      <alignment horizontal="center"/>
    </xf>
    <xf numFmtId="2" fontId="40" fillId="13" borderId="21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20" xfId="0" applyBorder="1" applyAlignment="1"/>
    <xf numFmtId="0" fontId="0" fillId="0" borderId="19" xfId="0" applyBorder="1" applyAlignment="1"/>
    <xf numFmtId="0" fontId="20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4" fontId="15" fillId="0" borderId="18" xfId="0" applyNumberFormat="1" applyFont="1" applyBorder="1" applyAlignment="1">
      <alignment horizontal="left"/>
    </xf>
    <xf numFmtId="0" fontId="18" fillId="0" borderId="19" xfId="0" applyFont="1" applyBorder="1" applyAlignment="1"/>
    <xf numFmtId="0" fontId="15" fillId="0" borderId="0" xfId="0" applyFont="1" applyAlignment="1"/>
    <xf numFmtId="0" fontId="0" fillId="0" borderId="1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41" fillId="0" borderId="18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1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tot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-Viña'!$L$10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-Viña'!$L$11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-Viña'!$L$10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-Viña'!$L$7:$L$9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250682368"/>
        <c:axId val="250704640"/>
      </c:barChart>
      <c:catAx>
        <c:axId val="250682368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250704640"/>
        <c:crosses val="autoZero"/>
        <c:auto val="1"/>
        <c:lblAlgn val="ctr"/>
        <c:lblOffset val="100"/>
        <c:noMultiLvlLbl val="0"/>
      </c:catAx>
      <c:valAx>
        <c:axId val="250704640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682368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-Viña'!$F$11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-Viña'!$F$11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-Viña'!$F$10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-Viña'!$F$7:$F$9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250730368"/>
        <c:axId val="250731904"/>
      </c:barChart>
      <c:catAx>
        <c:axId val="250730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250731904"/>
        <c:crosses val="autoZero"/>
        <c:auto val="1"/>
        <c:lblAlgn val="ctr"/>
        <c:lblOffset val="100"/>
        <c:noMultiLvlLbl val="0"/>
      </c:catAx>
      <c:valAx>
        <c:axId val="250731904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73036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95681063122921E-2"/>
          <c:y val="9.7242281869462446E-2"/>
          <c:w val="0.88792912513842759"/>
          <c:h val="0.80576522762240932"/>
        </c:manualLayout>
      </c:layout>
      <c:barChart>
        <c:barDir val="bar"/>
        <c:grouping val="clustered"/>
        <c:varyColors val="0"/>
        <c:ser>
          <c:idx val="1"/>
          <c:order val="0"/>
          <c:tx>
            <c:v>Sr - W</c:v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-Viña'!$Y$11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-Viña'!$Y$11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-Viña'!$Y$10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W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-Viña'!$Y$7:$Y$9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251230080"/>
        <c:axId val="251231616"/>
      </c:barChart>
      <c:catAx>
        <c:axId val="251230080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251231616"/>
        <c:crosses val="autoZero"/>
        <c:auto val="1"/>
        <c:lblAlgn val="ctr"/>
        <c:lblOffset val="100"/>
        <c:noMultiLvlLbl val="0"/>
      </c:catAx>
      <c:valAx>
        <c:axId val="251231616"/>
        <c:scaling>
          <c:orientation val="maxMin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30080"/>
        <c:crossesAt val="1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0865628674087E-2"/>
          <c:y val="0.10098187069803824"/>
          <c:w val="0.89428966681712552"/>
          <c:h val="0.81129876521116684"/>
        </c:manualLayout>
      </c:layout>
      <c:barChart>
        <c:barDir val="bar"/>
        <c:grouping val="clustered"/>
        <c:varyColors val="0"/>
        <c:ser>
          <c:idx val="1"/>
          <c:order val="0"/>
          <c:tx>
            <c:v>Sr - Z </c:v>
          </c:tx>
          <c:spPr>
            <a:solidFill>
              <a:srgbClr val="FF0000">
                <a:alpha val="21000"/>
              </a:srgb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>
                    <a:alpha val="51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minus"/>
            <c:errValType val="cust"/>
            <c:noEndCap val="0"/>
            <c:plus>
              <c:numRef>
                <c:f>'Analisis WSP -Viña'!$S$11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'Analisis WSP -Viña'!$S$11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  <c:spPr>
              <a:ln w="31750">
                <a:solidFill>
                  <a:schemeClr val="tx2">
                    <a:lumMod val="75000"/>
                  </a:schemeClr>
                </a:solidFill>
              </a:ln>
            </c:spPr>
          </c:errBars>
          <c:val>
            <c:numRef>
              <c:f>'Analisis WSP -Viña'!$S$10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v>Z</c:v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val>
            <c:numRef>
              <c:f>'Analisis WSP -Viña'!$S$7:$S$9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251273984"/>
        <c:axId val="251275520"/>
      </c:barChart>
      <c:catAx>
        <c:axId val="251273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19050">
            <a:solidFill>
              <a:schemeClr val="bg1"/>
            </a:solidFill>
          </a:ln>
        </c:spPr>
        <c:crossAx val="251275520"/>
        <c:crosses val="autoZero"/>
        <c:auto val="1"/>
        <c:lblAlgn val="ctr"/>
        <c:lblOffset val="100"/>
        <c:noMultiLvlLbl val="0"/>
      </c:catAx>
      <c:valAx>
        <c:axId val="251275520"/>
        <c:scaling>
          <c:orientation val="minMax"/>
          <c:max val="100"/>
          <c:min val="0"/>
        </c:scaling>
        <c:delete val="0"/>
        <c:axPos val="t"/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27398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 -Viña'!$AS$26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 -Viña'!$AR$6:$AR$23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'Analisis WSP -Viña'!$AS$6:$AS$23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91189595303E-2"/>
                  <c:y val="-0.7325412305819673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 -Viña'!$AS$26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 -Viña'!$AU$6:$AU$16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 -Viña'!$AV$6:$AV$16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08672"/>
        <c:axId val="250940800"/>
      </c:scatterChart>
      <c:valAx>
        <c:axId val="251308672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Evaluaciión visual WSP</a:t>
                </a:r>
                <a:endParaRPr lang="pl-PL" sz="1200" baseline="0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50940800"/>
        <c:crosses val="autoZero"/>
        <c:crossBetween val="midCat"/>
        <c:majorUnit val="10"/>
      </c:valAx>
      <c:valAx>
        <c:axId val="25094080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51308672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Correla</a:t>
            </a:r>
            <a:r>
              <a:rPr lang="es-ES"/>
              <a:t>c</a:t>
            </a:r>
            <a:r>
              <a:rPr lang="pl-PL"/>
              <a:t>i</a:t>
            </a:r>
            <a:r>
              <a:rPr lang="es-ES"/>
              <a:t>ó</a:t>
            </a:r>
            <a:r>
              <a:rPr lang="pl-PL"/>
              <a:t>n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'Analisis WSP -Viña'!$AS$26</c:f>
              <c:strCache>
                <c:ptCount val="1"/>
                <c:pt idx="0">
                  <c:v>#¡DIV/0!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trendline>
            <c:trendlineType val="linear"/>
            <c:dispRSqr val="0"/>
            <c:dispEq val="0"/>
          </c:trendline>
          <c:xVal>
            <c:numRef>
              <c:f>'Analisis WSP -Viña'!$AR$6:$AR$23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xVal>
          <c:yVal>
            <c:numRef>
              <c:f>'Analisis WSP -Viña'!$AS$6:$AS$23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</c:v>
          </c:tx>
          <c:spPr>
            <a:ln w="66675">
              <a:noFill/>
            </a:ln>
            <a:effectLst/>
          </c:spPr>
          <c:marker>
            <c:spPr>
              <a:noFill/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6624891189595303E-2"/>
                  <c:y val="-0.7325412305819673"/>
                </c:manualLayout>
              </c:layout>
              <c:spPr/>
              <c:txPr>
                <a:bodyPr/>
                <a:lstStyle/>
                <a:p>
                  <a:pPr>
                    <a:defRPr sz="2400" b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Lit>
              <c:formatCode>General</c:formatCode>
              <c:ptCount val="1"/>
              <c:pt idx="0">
                <c:v>100</c:v>
              </c:pt>
            </c:numLit>
          </c:xVal>
          <c:yVal>
            <c:numRef>
              <c:f>'Analisis WSP -Viña'!$AS$26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 w="66675">
              <a:noFill/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'Analisis WSP -Viña'!$AU$6:$AU$16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'Analisis WSP -Viña'!$AV$6:$AV$16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75712"/>
        <c:axId val="235881984"/>
      </c:scatterChart>
      <c:valAx>
        <c:axId val="235875712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Evaluación visual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35881984"/>
        <c:crosses val="autoZero"/>
        <c:crossBetween val="midCat"/>
        <c:majorUnit val="10"/>
      </c:valAx>
      <c:valAx>
        <c:axId val="23588198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es-ES" sz="1200" baseline="0"/>
                  <a:t>Análisis de imagen WSP</a:t>
                </a:r>
                <a:endParaRPr lang="pl-PL" sz="1200" baseline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35875712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viña'!$Z$9:$Z$28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viña'!$AA$9:$AA$28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306944"/>
        <c:axId val="252308480"/>
        <c:axId val="0"/>
      </c:bar3DChart>
      <c:catAx>
        <c:axId val="25230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252308480"/>
        <c:crosses val="autoZero"/>
        <c:auto val="1"/>
        <c:lblAlgn val="ctr"/>
        <c:lblOffset val="100"/>
        <c:noMultiLvlLbl val="0"/>
      </c:catAx>
      <c:valAx>
        <c:axId val="252308480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25230694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/>
      <c:bar3DChart>
        <c:barDir val="bar"/>
        <c:grouping val="clustered"/>
        <c:varyColors val="0"/>
        <c:ser>
          <c:idx val="1"/>
          <c:order val="0"/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'Dist. Vertical viña'!$Z$9:$Z$28</c:f>
              <c:numCache>
                <c:formatCode>General</c:formatCode>
                <c:ptCount val="20"/>
                <c:pt idx="0">
                  <c:v>0.6</c:v>
                </c:pt>
                <c:pt idx="1">
                  <c:v>0.8</c:v>
                </c:pt>
                <c:pt idx="2">
                  <c:v>1</c:v>
                </c:pt>
                <c:pt idx="3">
                  <c:v>1.2</c:v>
                </c:pt>
                <c:pt idx="4">
                  <c:v>1.4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</c:v>
                </c:pt>
                <c:pt idx="10">
                  <c:v>2.6</c:v>
                </c:pt>
                <c:pt idx="11">
                  <c:v>2.8</c:v>
                </c:pt>
                <c:pt idx="12">
                  <c:v>3</c:v>
                </c:pt>
                <c:pt idx="13">
                  <c:v>3.2</c:v>
                </c:pt>
                <c:pt idx="14">
                  <c:v>3.4</c:v>
                </c:pt>
                <c:pt idx="15">
                  <c:v>3.6</c:v>
                </c:pt>
                <c:pt idx="16">
                  <c:v>3.8</c:v>
                </c:pt>
                <c:pt idx="17">
                  <c:v>3.9</c:v>
                </c:pt>
                <c:pt idx="18">
                  <c:v>4.0999999999999996</c:v>
                </c:pt>
                <c:pt idx="19">
                  <c:v>4.3</c:v>
                </c:pt>
              </c:numCache>
            </c:numRef>
          </c:cat>
          <c:val>
            <c:numRef>
              <c:f>'Dist. Vertical viña'!$AB$9:$AB$28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668544"/>
        <c:axId val="252670336"/>
        <c:axId val="0"/>
      </c:bar3DChart>
      <c:catAx>
        <c:axId val="252668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crossAx val="252670336"/>
        <c:crosses val="autoZero"/>
        <c:auto val="1"/>
        <c:lblAlgn val="ctr"/>
        <c:lblOffset val="100"/>
        <c:noMultiLvlLbl val="0"/>
      </c:catAx>
      <c:valAx>
        <c:axId val="252670336"/>
        <c:scaling>
          <c:orientation val="minMax"/>
          <c:max val="0.5"/>
        </c:scaling>
        <c:delete val="0"/>
        <c:axPos val="b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2526685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14817</xdr:colOff>
      <xdr:row>13</xdr:row>
      <xdr:rowOff>120650</xdr:rowOff>
    </xdr:from>
    <xdr:to>
      <xdr:col>25</xdr:col>
      <xdr:colOff>49735</xdr:colOff>
      <xdr:row>25</xdr:row>
      <xdr:rowOff>77574</xdr:rowOff>
    </xdr:to>
    <xdr:grpSp>
      <xdr:nvGrpSpPr>
        <xdr:cNvPr id="366" name="365 Grupo"/>
        <xdr:cNvGrpSpPr/>
      </xdr:nvGrpSpPr>
      <xdr:grpSpPr>
        <a:xfrm>
          <a:off x="7753880" y="3025775"/>
          <a:ext cx="6273793" cy="2242924"/>
          <a:chOff x="3114675" y="1110781"/>
          <a:chExt cx="6289668" cy="2242924"/>
        </a:xfrm>
      </xdr:grpSpPr>
      <xdr:grpSp>
        <xdr:nvGrpSpPr>
          <xdr:cNvPr id="367" name="Grupa 64"/>
          <xdr:cNvGrpSpPr/>
        </xdr:nvGrpSpPr>
        <xdr:grpSpPr>
          <a:xfrm>
            <a:off x="3114675" y="1110781"/>
            <a:ext cx="6289668" cy="2242924"/>
            <a:chOff x="623450" y="3218434"/>
            <a:chExt cx="5832764" cy="2129421"/>
          </a:xfrm>
        </xdr:grpSpPr>
        <xdr:grpSp>
          <xdr:nvGrpSpPr>
            <xdr:cNvPr id="390" name="Group 167"/>
            <xdr:cNvGrpSpPr>
              <a:grpSpLocks/>
            </xdr:cNvGrpSpPr>
          </xdr:nvGrpSpPr>
          <xdr:grpSpPr bwMode="auto">
            <a:xfrm>
              <a:off x="2804234" y="3218434"/>
              <a:ext cx="1311951" cy="2116528"/>
              <a:chOff x="165" y="844"/>
              <a:chExt cx="474" cy="728"/>
            </a:xfrm>
          </xdr:grpSpPr>
          <xdr:sp macro="" textlink="">
            <xdr:nvSpPr>
              <xdr:cNvPr id="392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3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4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5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6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7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8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9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0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1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2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3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4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5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6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7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8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9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0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1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2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3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4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5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6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7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8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9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0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1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2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3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4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5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391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8" name="367 Grupo"/>
          <xdr:cNvGrpSpPr/>
        </xdr:nvGrpSpPr>
        <xdr:grpSpPr>
          <a:xfrm>
            <a:off x="8169145" y="1162051"/>
            <a:ext cx="1009691" cy="2173626"/>
            <a:chOff x="8239125" y="1677577"/>
            <a:chExt cx="952487" cy="1658099"/>
          </a:xfrm>
        </xdr:grpSpPr>
        <xdr:grpSp>
          <xdr:nvGrpSpPr>
            <xdr:cNvPr id="38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8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8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8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8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8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369" name="368 Grupo"/>
          <xdr:cNvGrpSpPr/>
        </xdr:nvGrpSpPr>
        <xdr:grpSpPr>
          <a:xfrm>
            <a:off x="3318559" y="1200150"/>
            <a:ext cx="1009691" cy="2145051"/>
            <a:chOff x="8239125" y="1677577"/>
            <a:chExt cx="952487" cy="1658099"/>
          </a:xfrm>
        </xdr:grpSpPr>
        <xdr:grpSp>
          <xdr:nvGrpSpPr>
            <xdr:cNvPr id="37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7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7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7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7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7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</xdr:grpSp>
    <xdr:clientData/>
  </xdr:twoCellAnchor>
  <xdr:twoCellAnchor>
    <xdr:from>
      <xdr:col>1</xdr:col>
      <xdr:colOff>31750</xdr:colOff>
      <xdr:row>13</xdr:row>
      <xdr:rowOff>137583</xdr:rowOff>
    </xdr:from>
    <xdr:to>
      <xdr:col>12</xdr:col>
      <xdr:colOff>151335</xdr:colOff>
      <xdr:row>25</xdr:row>
      <xdr:rowOff>94507</xdr:rowOff>
    </xdr:to>
    <xdr:grpSp>
      <xdr:nvGrpSpPr>
        <xdr:cNvPr id="306" name="305 Grupo"/>
        <xdr:cNvGrpSpPr/>
      </xdr:nvGrpSpPr>
      <xdr:grpSpPr>
        <a:xfrm>
          <a:off x="496094" y="3042708"/>
          <a:ext cx="6310835" cy="2242924"/>
          <a:chOff x="3114675" y="1110781"/>
          <a:chExt cx="6289668" cy="2242924"/>
        </a:xfrm>
      </xdr:grpSpPr>
      <xdr:grpSp>
        <xdr:nvGrpSpPr>
          <xdr:cNvPr id="307" name="Grupa 64"/>
          <xdr:cNvGrpSpPr/>
        </xdr:nvGrpSpPr>
        <xdr:grpSpPr>
          <a:xfrm>
            <a:off x="3114675" y="1110781"/>
            <a:ext cx="6289668" cy="2242924"/>
            <a:chOff x="623450" y="3218434"/>
            <a:chExt cx="5832764" cy="2129421"/>
          </a:xfrm>
        </xdr:grpSpPr>
        <xdr:grpSp>
          <xdr:nvGrpSpPr>
            <xdr:cNvPr id="330" name="Group 167"/>
            <xdr:cNvGrpSpPr>
              <a:grpSpLocks/>
            </xdr:cNvGrpSpPr>
          </xdr:nvGrpSpPr>
          <xdr:grpSpPr bwMode="auto">
            <a:xfrm>
              <a:off x="2804234" y="3218434"/>
              <a:ext cx="1311951" cy="2116528"/>
              <a:chOff x="165" y="844"/>
              <a:chExt cx="474" cy="728"/>
            </a:xfrm>
          </xdr:grpSpPr>
          <xdr:sp macro="" textlink="">
            <xdr:nvSpPr>
              <xdr:cNvPr id="332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3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4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5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6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7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8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9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0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1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2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3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4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5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6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7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8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9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0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1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2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3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4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5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6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7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8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9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0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1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2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3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4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5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331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8" name="307 Grupo"/>
          <xdr:cNvGrpSpPr/>
        </xdr:nvGrpSpPr>
        <xdr:grpSpPr>
          <a:xfrm>
            <a:off x="8169145" y="1162051"/>
            <a:ext cx="1009691" cy="2173626"/>
            <a:chOff x="8239125" y="1677577"/>
            <a:chExt cx="952487" cy="1658099"/>
          </a:xfrm>
        </xdr:grpSpPr>
        <xdr:grpSp>
          <xdr:nvGrpSpPr>
            <xdr:cNvPr id="32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2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2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2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2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2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309" name="308 Grupo"/>
          <xdr:cNvGrpSpPr/>
        </xdr:nvGrpSpPr>
        <xdr:grpSpPr>
          <a:xfrm>
            <a:off x="3318559" y="1200150"/>
            <a:ext cx="1009691" cy="2145051"/>
            <a:chOff x="8239125" y="1677577"/>
            <a:chExt cx="952487" cy="1658099"/>
          </a:xfrm>
        </xdr:grpSpPr>
        <xdr:grpSp>
          <xdr:nvGrpSpPr>
            <xdr:cNvPr id="310" name="Grupa 62"/>
            <xdr:cNvGrpSpPr/>
          </xdr:nvGrpSpPr>
          <xdr:grpSpPr>
            <a:xfrm flipH="1">
              <a:off x="8250067" y="1823574"/>
              <a:ext cx="941545" cy="1512102"/>
              <a:chOff x="7677470" y="2161767"/>
              <a:chExt cx="1360543" cy="1456145"/>
            </a:xfrm>
          </xdr:grpSpPr>
          <xdr:grpSp>
            <xdr:nvGrpSpPr>
              <xdr:cNvPr id="312" name="Group 151"/>
              <xdr:cNvGrpSpPr>
                <a:grpSpLocks/>
              </xdr:cNvGrpSpPr>
            </xdr:nvGrpSpPr>
            <xdr:grpSpPr bwMode="auto">
              <a:xfrm>
                <a:off x="7677470" y="2380021"/>
                <a:ext cx="1360543" cy="1237891"/>
                <a:chOff x="4281" y="2659"/>
                <a:chExt cx="409" cy="486"/>
              </a:xfrm>
            </xdr:grpSpPr>
            <xdr:sp macro="" textlink="">
              <xdr:nvSpPr>
                <xdr:cNvPr id="314" name="Freeform 152"/>
                <xdr:cNvSpPr>
                  <a:spLocks/>
                </xdr:cNvSpPr>
              </xdr:nvSpPr>
              <xdr:spPr bwMode="auto">
                <a:xfrm>
                  <a:off x="4437" y="2694"/>
                  <a:ext cx="76" cy="451"/>
                </a:xfrm>
                <a:custGeom>
                  <a:avLst/>
                  <a:gdLst>
                    <a:gd name="T0" fmla="*/ 26 w 76"/>
                    <a:gd name="T1" fmla="*/ 449 h 451"/>
                    <a:gd name="T2" fmla="*/ 36 w 76"/>
                    <a:gd name="T3" fmla="*/ 403 h 451"/>
                    <a:gd name="T4" fmla="*/ 40 w 76"/>
                    <a:gd name="T5" fmla="*/ 211 h 451"/>
                    <a:gd name="T6" fmla="*/ 21 w 76"/>
                    <a:gd name="T7" fmla="*/ 151 h 451"/>
                    <a:gd name="T8" fmla="*/ 4 w 76"/>
                    <a:gd name="T9" fmla="*/ 137 h 451"/>
                    <a:gd name="T10" fmla="*/ 2 w 76"/>
                    <a:gd name="T11" fmla="*/ 125 h 451"/>
                    <a:gd name="T12" fmla="*/ 9 w 76"/>
                    <a:gd name="T13" fmla="*/ 129 h 451"/>
                    <a:gd name="T14" fmla="*/ 24 w 76"/>
                    <a:gd name="T15" fmla="*/ 137 h 451"/>
                    <a:gd name="T16" fmla="*/ 38 w 76"/>
                    <a:gd name="T17" fmla="*/ 141 h 451"/>
                    <a:gd name="T18" fmla="*/ 36 w 76"/>
                    <a:gd name="T19" fmla="*/ 74 h 451"/>
                    <a:gd name="T20" fmla="*/ 38 w 76"/>
                    <a:gd name="T21" fmla="*/ 53 h 451"/>
                    <a:gd name="T22" fmla="*/ 21 w 76"/>
                    <a:gd name="T23" fmla="*/ 9 h 451"/>
                    <a:gd name="T24" fmla="*/ 28 w 76"/>
                    <a:gd name="T25" fmla="*/ 12 h 451"/>
                    <a:gd name="T26" fmla="*/ 43 w 76"/>
                    <a:gd name="T27" fmla="*/ 38 h 451"/>
                    <a:gd name="T28" fmla="*/ 40 w 76"/>
                    <a:gd name="T29" fmla="*/ 5 h 451"/>
                    <a:gd name="T30" fmla="*/ 43 w 76"/>
                    <a:gd name="T31" fmla="*/ 19 h 451"/>
                    <a:gd name="T32" fmla="*/ 48 w 76"/>
                    <a:gd name="T33" fmla="*/ 33 h 451"/>
                    <a:gd name="T34" fmla="*/ 55 w 76"/>
                    <a:gd name="T35" fmla="*/ 120 h 451"/>
                    <a:gd name="T36" fmla="*/ 74 w 76"/>
                    <a:gd name="T37" fmla="*/ 98 h 451"/>
                    <a:gd name="T38" fmla="*/ 57 w 76"/>
                    <a:gd name="T39" fmla="*/ 141 h 451"/>
                    <a:gd name="T40" fmla="*/ 60 w 76"/>
                    <a:gd name="T41" fmla="*/ 206 h 451"/>
                    <a:gd name="T42" fmla="*/ 57 w 76"/>
                    <a:gd name="T43" fmla="*/ 319 h 451"/>
                    <a:gd name="T44" fmla="*/ 64 w 76"/>
                    <a:gd name="T45" fmla="*/ 345 h 451"/>
                    <a:gd name="T46" fmla="*/ 67 w 76"/>
                    <a:gd name="T47" fmla="*/ 427 h 451"/>
                    <a:gd name="T48" fmla="*/ 74 w 76"/>
                    <a:gd name="T49" fmla="*/ 449 h 451"/>
                    <a:gd name="T50" fmla="*/ 67 w 76"/>
                    <a:gd name="T51" fmla="*/ 446 h 451"/>
                    <a:gd name="T52" fmla="*/ 26 w 76"/>
                    <a:gd name="T53" fmla="*/ 449 h 45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</a:cxnLst>
                  <a:rect l="0" t="0" r="r" b="b"/>
                  <a:pathLst>
                    <a:path w="76" h="451">
                      <a:moveTo>
                        <a:pt x="26" y="449"/>
                      </a:moveTo>
                      <a:cubicBezTo>
                        <a:pt x="30" y="434"/>
                        <a:pt x="31" y="418"/>
                        <a:pt x="36" y="403"/>
                      </a:cubicBezTo>
                      <a:cubicBezTo>
                        <a:pt x="37" y="339"/>
                        <a:pt x="40" y="275"/>
                        <a:pt x="40" y="211"/>
                      </a:cubicBezTo>
                      <a:cubicBezTo>
                        <a:pt x="40" y="184"/>
                        <a:pt x="47" y="158"/>
                        <a:pt x="21" y="151"/>
                      </a:cubicBezTo>
                      <a:cubicBezTo>
                        <a:pt x="13" y="145"/>
                        <a:pt x="8" y="146"/>
                        <a:pt x="4" y="137"/>
                      </a:cubicBezTo>
                      <a:cubicBezTo>
                        <a:pt x="3" y="133"/>
                        <a:pt x="0" y="128"/>
                        <a:pt x="2" y="125"/>
                      </a:cubicBezTo>
                      <a:cubicBezTo>
                        <a:pt x="3" y="123"/>
                        <a:pt x="7" y="128"/>
                        <a:pt x="9" y="129"/>
                      </a:cubicBezTo>
                      <a:cubicBezTo>
                        <a:pt x="14" y="132"/>
                        <a:pt x="19" y="135"/>
                        <a:pt x="24" y="137"/>
                      </a:cubicBezTo>
                      <a:cubicBezTo>
                        <a:pt x="28" y="139"/>
                        <a:pt x="38" y="141"/>
                        <a:pt x="38" y="141"/>
                      </a:cubicBezTo>
                      <a:cubicBezTo>
                        <a:pt x="37" y="119"/>
                        <a:pt x="36" y="96"/>
                        <a:pt x="36" y="74"/>
                      </a:cubicBezTo>
                      <a:cubicBezTo>
                        <a:pt x="36" y="67"/>
                        <a:pt x="38" y="60"/>
                        <a:pt x="38" y="53"/>
                      </a:cubicBezTo>
                      <a:cubicBezTo>
                        <a:pt x="38" y="42"/>
                        <a:pt x="20" y="13"/>
                        <a:pt x="21" y="9"/>
                      </a:cubicBezTo>
                      <a:cubicBezTo>
                        <a:pt x="22" y="7"/>
                        <a:pt x="26" y="11"/>
                        <a:pt x="28" y="12"/>
                      </a:cubicBezTo>
                      <a:cubicBezTo>
                        <a:pt x="33" y="23"/>
                        <a:pt x="33" y="31"/>
                        <a:pt x="43" y="38"/>
                      </a:cubicBezTo>
                      <a:cubicBezTo>
                        <a:pt x="46" y="26"/>
                        <a:pt x="40" y="19"/>
                        <a:pt x="40" y="5"/>
                      </a:cubicBezTo>
                      <a:cubicBezTo>
                        <a:pt x="40" y="0"/>
                        <a:pt x="42" y="14"/>
                        <a:pt x="43" y="19"/>
                      </a:cubicBezTo>
                      <a:cubicBezTo>
                        <a:pt x="45" y="26"/>
                        <a:pt x="45" y="26"/>
                        <a:pt x="48" y="33"/>
                      </a:cubicBezTo>
                      <a:cubicBezTo>
                        <a:pt x="51" y="62"/>
                        <a:pt x="52" y="91"/>
                        <a:pt x="55" y="120"/>
                      </a:cubicBezTo>
                      <a:cubicBezTo>
                        <a:pt x="57" y="112"/>
                        <a:pt x="67" y="103"/>
                        <a:pt x="74" y="98"/>
                      </a:cubicBezTo>
                      <a:cubicBezTo>
                        <a:pt x="70" y="113"/>
                        <a:pt x="63" y="127"/>
                        <a:pt x="57" y="141"/>
                      </a:cubicBezTo>
                      <a:cubicBezTo>
                        <a:pt x="55" y="164"/>
                        <a:pt x="55" y="183"/>
                        <a:pt x="60" y="206"/>
                      </a:cubicBezTo>
                      <a:cubicBezTo>
                        <a:pt x="53" y="243"/>
                        <a:pt x="61" y="281"/>
                        <a:pt x="57" y="319"/>
                      </a:cubicBezTo>
                      <a:cubicBezTo>
                        <a:pt x="61" y="327"/>
                        <a:pt x="61" y="336"/>
                        <a:pt x="64" y="345"/>
                      </a:cubicBezTo>
                      <a:cubicBezTo>
                        <a:pt x="62" y="373"/>
                        <a:pt x="64" y="398"/>
                        <a:pt x="67" y="427"/>
                      </a:cubicBezTo>
                      <a:cubicBezTo>
                        <a:pt x="67" y="430"/>
                        <a:pt x="76" y="447"/>
                        <a:pt x="74" y="449"/>
                      </a:cubicBezTo>
                      <a:cubicBezTo>
                        <a:pt x="72" y="451"/>
                        <a:pt x="70" y="446"/>
                        <a:pt x="67" y="446"/>
                      </a:cubicBezTo>
                      <a:cubicBezTo>
                        <a:pt x="53" y="446"/>
                        <a:pt x="40" y="448"/>
                        <a:pt x="26" y="449"/>
                      </a:cubicBezTo>
                      <a:close/>
                    </a:path>
                  </a:pathLst>
                </a:custGeom>
                <a:solidFill>
                  <a:schemeClr val="tx1"/>
                </a:soli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5" name="Freeform 154"/>
                <xdr:cNvSpPr>
                  <a:spLocks/>
                </xdr:cNvSpPr>
              </xdr:nvSpPr>
              <xdr:spPr bwMode="auto">
                <a:xfrm>
                  <a:off x="4301" y="2733"/>
                  <a:ext cx="386" cy="296"/>
                </a:xfrm>
                <a:custGeom>
                  <a:avLst/>
                  <a:gdLst>
                    <a:gd name="T0" fmla="*/ 1 w 386"/>
                    <a:gd name="T1" fmla="*/ 84 h 194"/>
                    <a:gd name="T2" fmla="*/ 25 w 386"/>
                    <a:gd name="T3" fmla="*/ 86 h 194"/>
                    <a:gd name="T4" fmla="*/ 35 w 386"/>
                    <a:gd name="T5" fmla="*/ 100 h 194"/>
                    <a:gd name="T6" fmla="*/ 42 w 386"/>
                    <a:gd name="T7" fmla="*/ 103 h 194"/>
                    <a:gd name="T8" fmla="*/ 54 w 386"/>
                    <a:gd name="T9" fmla="*/ 105 h 194"/>
                    <a:gd name="T10" fmla="*/ 52 w 386"/>
                    <a:gd name="T11" fmla="*/ 76 h 194"/>
                    <a:gd name="T12" fmla="*/ 81 w 386"/>
                    <a:gd name="T13" fmla="*/ 67 h 194"/>
                    <a:gd name="T14" fmla="*/ 107 w 386"/>
                    <a:gd name="T15" fmla="*/ 60 h 194"/>
                    <a:gd name="T16" fmla="*/ 129 w 386"/>
                    <a:gd name="T17" fmla="*/ 74 h 194"/>
                    <a:gd name="T18" fmla="*/ 184 w 386"/>
                    <a:gd name="T19" fmla="*/ 36 h 194"/>
                    <a:gd name="T20" fmla="*/ 220 w 386"/>
                    <a:gd name="T21" fmla="*/ 16 h 194"/>
                    <a:gd name="T22" fmla="*/ 251 w 386"/>
                    <a:gd name="T23" fmla="*/ 21 h 194"/>
                    <a:gd name="T24" fmla="*/ 268 w 386"/>
                    <a:gd name="T25" fmla="*/ 38 h 194"/>
                    <a:gd name="T26" fmla="*/ 297 w 386"/>
                    <a:gd name="T27" fmla="*/ 24 h 194"/>
                    <a:gd name="T28" fmla="*/ 340 w 386"/>
                    <a:gd name="T29" fmla="*/ 0 h 194"/>
                    <a:gd name="T30" fmla="*/ 383 w 386"/>
                    <a:gd name="T31" fmla="*/ 12 h 194"/>
                    <a:gd name="T32" fmla="*/ 373 w 386"/>
                    <a:gd name="T33" fmla="*/ 28 h 194"/>
                    <a:gd name="T34" fmla="*/ 357 w 386"/>
                    <a:gd name="T35" fmla="*/ 72 h 194"/>
                    <a:gd name="T36" fmla="*/ 333 w 386"/>
                    <a:gd name="T37" fmla="*/ 69 h 194"/>
                    <a:gd name="T38" fmla="*/ 313 w 386"/>
                    <a:gd name="T39" fmla="*/ 74 h 194"/>
                    <a:gd name="T40" fmla="*/ 282 w 386"/>
                    <a:gd name="T41" fmla="*/ 108 h 194"/>
                    <a:gd name="T42" fmla="*/ 270 w 386"/>
                    <a:gd name="T43" fmla="*/ 127 h 194"/>
                    <a:gd name="T44" fmla="*/ 234 w 386"/>
                    <a:gd name="T45" fmla="*/ 108 h 194"/>
                    <a:gd name="T46" fmla="*/ 196 w 386"/>
                    <a:gd name="T47" fmla="*/ 117 h 194"/>
                    <a:gd name="T48" fmla="*/ 179 w 386"/>
                    <a:gd name="T49" fmla="*/ 124 h 194"/>
                    <a:gd name="T50" fmla="*/ 167 w 386"/>
                    <a:gd name="T51" fmla="*/ 151 h 194"/>
                    <a:gd name="T52" fmla="*/ 141 w 386"/>
                    <a:gd name="T53" fmla="*/ 182 h 194"/>
                    <a:gd name="T54" fmla="*/ 90 w 386"/>
                    <a:gd name="T55" fmla="*/ 184 h 194"/>
                    <a:gd name="T56" fmla="*/ 64 w 386"/>
                    <a:gd name="T57" fmla="*/ 194 h 194"/>
                    <a:gd name="T58" fmla="*/ 30 w 386"/>
                    <a:gd name="T59" fmla="*/ 177 h 194"/>
                    <a:gd name="T60" fmla="*/ 42 w 386"/>
                    <a:gd name="T61" fmla="*/ 136 h 194"/>
                    <a:gd name="T62" fmla="*/ 9 w 386"/>
                    <a:gd name="T63" fmla="*/ 110 h 194"/>
                    <a:gd name="T64" fmla="*/ 6 w 386"/>
                    <a:gd name="T65" fmla="*/ 96 h 194"/>
                    <a:gd name="T66" fmla="*/ 1 w 386"/>
                    <a:gd name="T67" fmla="*/ 84 h 194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</a:cxnLst>
                  <a:rect l="0" t="0" r="r" b="b"/>
                  <a:pathLst>
                    <a:path w="386" h="194">
                      <a:moveTo>
                        <a:pt x="1" y="84"/>
                      </a:moveTo>
                      <a:cubicBezTo>
                        <a:pt x="9" y="85"/>
                        <a:pt x="18" y="83"/>
                        <a:pt x="25" y="86"/>
                      </a:cubicBezTo>
                      <a:cubicBezTo>
                        <a:pt x="30" y="88"/>
                        <a:pt x="30" y="98"/>
                        <a:pt x="35" y="100"/>
                      </a:cubicBezTo>
                      <a:cubicBezTo>
                        <a:pt x="37" y="101"/>
                        <a:pt x="40" y="102"/>
                        <a:pt x="42" y="103"/>
                      </a:cubicBezTo>
                      <a:cubicBezTo>
                        <a:pt x="46" y="104"/>
                        <a:pt x="50" y="104"/>
                        <a:pt x="54" y="105"/>
                      </a:cubicBezTo>
                      <a:cubicBezTo>
                        <a:pt x="51" y="96"/>
                        <a:pt x="44" y="85"/>
                        <a:pt x="52" y="76"/>
                      </a:cubicBezTo>
                      <a:cubicBezTo>
                        <a:pt x="54" y="74"/>
                        <a:pt x="77" y="68"/>
                        <a:pt x="81" y="67"/>
                      </a:cubicBezTo>
                      <a:cubicBezTo>
                        <a:pt x="94" y="58"/>
                        <a:pt x="91" y="53"/>
                        <a:pt x="107" y="60"/>
                      </a:cubicBezTo>
                      <a:cubicBezTo>
                        <a:pt x="113" y="72"/>
                        <a:pt x="116" y="71"/>
                        <a:pt x="129" y="74"/>
                      </a:cubicBezTo>
                      <a:cubicBezTo>
                        <a:pt x="165" y="69"/>
                        <a:pt x="159" y="56"/>
                        <a:pt x="184" y="36"/>
                      </a:cubicBezTo>
                      <a:cubicBezTo>
                        <a:pt x="197" y="25"/>
                        <a:pt x="205" y="22"/>
                        <a:pt x="220" y="16"/>
                      </a:cubicBezTo>
                      <a:cubicBezTo>
                        <a:pt x="230" y="17"/>
                        <a:pt x="244" y="14"/>
                        <a:pt x="251" y="21"/>
                      </a:cubicBezTo>
                      <a:cubicBezTo>
                        <a:pt x="258" y="28"/>
                        <a:pt x="256" y="35"/>
                        <a:pt x="268" y="38"/>
                      </a:cubicBezTo>
                      <a:cubicBezTo>
                        <a:pt x="283" y="35"/>
                        <a:pt x="285" y="27"/>
                        <a:pt x="297" y="24"/>
                      </a:cubicBezTo>
                      <a:cubicBezTo>
                        <a:pt x="305" y="8"/>
                        <a:pt x="324" y="5"/>
                        <a:pt x="340" y="0"/>
                      </a:cubicBezTo>
                      <a:cubicBezTo>
                        <a:pt x="358" y="2"/>
                        <a:pt x="369" y="2"/>
                        <a:pt x="383" y="12"/>
                      </a:cubicBezTo>
                      <a:cubicBezTo>
                        <a:pt x="386" y="23"/>
                        <a:pt x="379" y="19"/>
                        <a:pt x="373" y="28"/>
                      </a:cubicBezTo>
                      <a:cubicBezTo>
                        <a:pt x="379" y="54"/>
                        <a:pt x="378" y="63"/>
                        <a:pt x="357" y="72"/>
                      </a:cubicBezTo>
                      <a:cubicBezTo>
                        <a:pt x="349" y="71"/>
                        <a:pt x="341" y="69"/>
                        <a:pt x="333" y="69"/>
                      </a:cubicBezTo>
                      <a:cubicBezTo>
                        <a:pt x="326" y="69"/>
                        <a:pt x="313" y="74"/>
                        <a:pt x="313" y="74"/>
                      </a:cubicBezTo>
                      <a:cubicBezTo>
                        <a:pt x="310" y="94"/>
                        <a:pt x="297" y="97"/>
                        <a:pt x="282" y="108"/>
                      </a:cubicBezTo>
                      <a:cubicBezTo>
                        <a:pt x="279" y="117"/>
                        <a:pt x="274" y="118"/>
                        <a:pt x="270" y="127"/>
                      </a:cubicBezTo>
                      <a:cubicBezTo>
                        <a:pt x="237" y="122"/>
                        <a:pt x="254" y="120"/>
                        <a:pt x="234" y="108"/>
                      </a:cubicBezTo>
                      <a:cubicBezTo>
                        <a:pt x="221" y="110"/>
                        <a:pt x="208" y="112"/>
                        <a:pt x="196" y="117"/>
                      </a:cubicBezTo>
                      <a:cubicBezTo>
                        <a:pt x="190" y="119"/>
                        <a:pt x="179" y="124"/>
                        <a:pt x="179" y="124"/>
                      </a:cubicBezTo>
                      <a:cubicBezTo>
                        <a:pt x="171" y="136"/>
                        <a:pt x="181" y="141"/>
                        <a:pt x="167" y="151"/>
                      </a:cubicBezTo>
                      <a:cubicBezTo>
                        <a:pt x="162" y="169"/>
                        <a:pt x="161" y="178"/>
                        <a:pt x="141" y="182"/>
                      </a:cubicBezTo>
                      <a:cubicBezTo>
                        <a:pt x="120" y="180"/>
                        <a:pt x="111" y="182"/>
                        <a:pt x="90" y="184"/>
                      </a:cubicBezTo>
                      <a:cubicBezTo>
                        <a:pt x="80" y="187"/>
                        <a:pt x="74" y="191"/>
                        <a:pt x="64" y="194"/>
                      </a:cubicBezTo>
                      <a:cubicBezTo>
                        <a:pt x="44" y="191"/>
                        <a:pt x="45" y="187"/>
                        <a:pt x="30" y="177"/>
                      </a:cubicBezTo>
                      <a:cubicBezTo>
                        <a:pt x="32" y="158"/>
                        <a:pt x="28" y="146"/>
                        <a:pt x="42" y="136"/>
                      </a:cubicBezTo>
                      <a:cubicBezTo>
                        <a:pt x="39" y="121"/>
                        <a:pt x="23" y="114"/>
                        <a:pt x="9" y="110"/>
                      </a:cubicBezTo>
                      <a:cubicBezTo>
                        <a:pt x="22" y="106"/>
                        <a:pt x="15" y="99"/>
                        <a:pt x="6" y="96"/>
                      </a:cubicBezTo>
                      <a:cubicBezTo>
                        <a:pt x="0" y="87"/>
                        <a:pt x="1" y="91"/>
                        <a:pt x="1" y="84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6" name="Freeform 155"/>
                <xdr:cNvSpPr>
                  <a:spLocks/>
                </xdr:cNvSpPr>
              </xdr:nvSpPr>
              <xdr:spPr bwMode="auto">
                <a:xfrm>
                  <a:off x="4364" y="2861"/>
                  <a:ext cx="319" cy="198"/>
                </a:xfrm>
                <a:custGeom>
                  <a:avLst/>
                  <a:gdLst>
                    <a:gd name="T0" fmla="*/ 41 w 330"/>
                    <a:gd name="T1" fmla="*/ 86 h 110"/>
                    <a:gd name="T2" fmla="*/ 98 w 330"/>
                    <a:gd name="T3" fmla="*/ 84 h 110"/>
                    <a:gd name="T4" fmla="*/ 110 w 330"/>
                    <a:gd name="T5" fmla="*/ 110 h 110"/>
                    <a:gd name="T6" fmla="*/ 129 w 330"/>
                    <a:gd name="T7" fmla="*/ 98 h 110"/>
                    <a:gd name="T8" fmla="*/ 175 w 330"/>
                    <a:gd name="T9" fmla="*/ 79 h 110"/>
                    <a:gd name="T10" fmla="*/ 199 w 330"/>
                    <a:gd name="T11" fmla="*/ 72 h 110"/>
                    <a:gd name="T12" fmla="*/ 230 w 330"/>
                    <a:gd name="T13" fmla="*/ 74 h 110"/>
                    <a:gd name="T14" fmla="*/ 233 w 330"/>
                    <a:gd name="T15" fmla="*/ 52 h 110"/>
                    <a:gd name="T16" fmla="*/ 240 w 330"/>
                    <a:gd name="T17" fmla="*/ 55 h 110"/>
                    <a:gd name="T18" fmla="*/ 283 w 330"/>
                    <a:gd name="T19" fmla="*/ 50 h 110"/>
                    <a:gd name="T20" fmla="*/ 314 w 330"/>
                    <a:gd name="T21" fmla="*/ 43 h 110"/>
                    <a:gd name="T22" fmla="*/ 293 w 330"/>
                    <a:gd name="T23" fmla="*/ 28 h 110"/>
                    <a:gd name="T24" fmla="*/ 240 w 330"/>
                    <a:gd name="T25" fmla="*/ 16 h 110"/>
                    <a:gd name="T26" fmla="*/ 194 w 330"/>
                    <a:gd name="T27" fmla="*/ 14 h 110"/>
                    <a:gd name="T28" fmla="*/ 173 w 330"/>
                    <a:gd name="T29" fmla="*/ 0 h 110"/>
                    <a:gd name="T30" fmla="*/ 146 w 330"/>
                    <a:gd name="T31" fmla="*/ 2 h 110"/>
                    <a:gd name="T32" fmla="*/ 137 w 330"/>
                    <a:gd name="T33" fmla="*/ 14 h 110"/>
                    <a:gd name="T34" fmla="*/ 105 w 330"/>
                    <a:gd name="T35" fmla="*/ 26 h 110"/>
                    <a:gd name="T36" fmla="*/ 67 w 330"/>
                    <a:gd name="T37" fmla="*/ 28 h 110"/>
                    <a:gd name="T38" fmla="*/ 50 w 330"/>
                    <a:gd name="T39" fmla="*/ 16 h 110"/>
                    <a:gd name="T40" fmla="*/ 29 w 330"/>
                    <a:gd name="T41" fmla="*/ 33 h 110"/>
                    <a:gd name="T42" fmla="*/ 2 w 330"/>
                    <a:gd name="T43" fmla="*/ 38 h 110"/>
                    <a:gd name="T44" fmla="*/ 0 w 330"/>
                    <a:gd name="T45" fmla="*/ 55 h 110"/>
                    <a:gd name="T46" fmla="*/ 41 w 330"/>
                    <a:gd name="T47" fmla="*/ 86 h 110"/>
                    <a:gd name="connsiteX0" fmla="*/ 1242 w 9661"/>
                    <a:gd name="connsiteY0" fmla="*/ 7818 h 10000"/>
                    <a:gd name="connsiteX1" fmla="*/ 2970 w 9661"/>
                    <a:gd name="connsiteY1" fmla="*/ 7636 h 10000"/>
                    <a:gd name="connsiteX2" fmla="*/ 3333 w 9661"/>
                    <a:gd name="connsiteY2" fmla="*/ 10000 h 10000"/>
                    <a:gd name="connsiteX3" fmla="*/ 3909 w 9661"/>
                    <a:gd name="connsiteY3" fmla="*/ 8909 h 10000"/>
                    <a:gd name="connsiteX4" fmla="*/ 5303 w 9661"/>
                    <a:gd name="connsiteY4" fmla="*/ 7182 h 10000"/>
                    <a:gd name="connsiteX5" fmla="*/ 6030 w 9661"/>
                    <a:gd name="connsiteY5" fmla="*/ 6545 h 10000"/>
                    <a:gd name="connsiteX6" fmla="*/ 6970 w 9661"/>
                    <a:gd name="connsiteY6" fmla="*/ 6727 h 10000"/>
                    <a:gd name="connsiteX7" fmla="*/ 7061 w 9661"/>
                    <a:gd name="connsiteY7" fmla="*/ 4727 h 10000"/>
                    <a:gd name="connsiteX8" fmla="*/ 7273 w 9661"/>
                    <a:gd name="connsiteY8" fmla="*/ 5000 h 10000"/>
                    <a:gd name="connsiteX9" fmla="*/ 8576 w 9661"/>
                    <a:gd name="connsiteY9" fmla="*/ 4545 h 10000"/>
                    <a:gd name="connsiteX10" fmla="*/ 9515 w 9661"/>
                    <a:gd name="connsiteY10" fmla="*/ 3909 h 10000"/>
                    <a:gd name="connsiteX11" fmla="*/ 8879 w 9661"/>
                    <a:gd name="connsiteY11" fmla="*/ 2545 h 10000"/>
                    <a:gd name="connsiteX12" fmla="*/ 7779 w 9661"/>
                    <a:gd name="connsiteY12" fmla="*/ 172 h 10000"/>
                    <a:gd name="connsiteX13" fmla="*/ 7273 w 9661"/>
                    <a:gd name="connsiteY13" fmla="*/ 1455 h 10000"/>
                    <a:gd name="connsiteX14" fmla="*/ 5879 w 9661"/>
                    <a:gd name="connsiteY14" fmla="*/ 1273 h 10000"/>
                    <a:gd name="connsiteX15" fmla="*/ 5242 w 9661"/>
                    <a:gd name="connsiteY15" fmla="*/ 0 h 10000"/>
                    <a:gd name="connsiteX16" fmla="*/ 4424 w 9661"/>
                    <a:gd name="connsiteY16" fmla="*/ 182 h 10000"/>
                    <a:gd name="connsiteX17" fmla="*/ 4152 w 9661"/>
                    <a:gd name="connsiteY17" fmla="*/ 1273 h 10000"/>
                    <a:gd name="connsiteX18" fmla="*/ 3182 w 9661"/>
                    <a:gd name="connsiteY18" fmla="*/ 2364 h 10000"/>
                    <a:gd name="connsiteX19" fmla="*/ 2030 w 9661"/>
                    <a:gd name="connsiteY19" fmla="*/ 2545 h 10000"/>
                    <a:gd name="connsiteX20" fmla="*/ 1515 w 9661"/>
                    <a:gd name="connsiteY20" fmla="*/ 1455 h 10000"/>
                    <a:gd name="connsiteX21" fmla="*/ 879 w 9661"/>
                    <a:gd name="connsiteY21" fmla="*/ 3000 h 10000"/>
                    <a:gd name="connsiteX22" fmla="*/ 61 w 9661"/>
                    <a:gd name="connsiteY22" fmla="*/ 3455 h 10000"/>
                    <a:gd name="connsiteX23" fmla="*/ 0 w 9661"/>
                    <a:gd name="connsiteY23" fmla="*/ 5000 h 10000"/>
                    <a:gd name="connsiteX24" fmla="*/ 1242 w 9661"/>
                    <a:gd name="connsiteY24" fmla="*/ 7818 h 10000"/>
                    <a:gd name="connsiteX0" fmla="*/ 1286 w 10001"/>
                    <a:gd name="connsiteY0" fmla="*/ 7818 h 10000"/>
                    <a:gd name="connsiteX1" fmla="*/ 3074 w 10001"/>
                    <a:gd name="connsiteY1" fmla="*/ 7636 h 10000"/>
                    <a:gd name="connsiteX2" fmla="*/ 3450 w 10001"/>
                    <a:gd name="connsiteY2" fmla="*/ 10000 h 10000"/>
                    <a:gd name="connsiteX3" fmla="*/ 4046 w 10001"/>
                    <a:gd name="connsiteY3" fmla="*/ 8909 h 10000"/>
                    <a:gd name="connsiteX4" fmla="*/ 5489 w 10001"/>
                    <a:gd name="connsiteY4" fmla="*/ 7182 h 10000"/>
                    <a:gd name="connsiteX5" fmla="*/ 6242 w 10001"/>
                    <a:gd name="connsiteY5" fmla="*/ 6545 h 10000"/>
                    <a:gd name="connsiteX6" fmla="*/ 7215 w 10001"/>
                    <a:gd name="connsiteY6" fmla="*/ 6727 h 10000"/>
                    <a:gd name="connsiteX7" fmla="*/ 7309 w 10001"/>
                    <a:gd name="connsiteY7" fmla="*/ 4727 h 10000"/>
                    <a:gd name="connsiteX8" fmla="*/ 7528 w 10001"/>
                    <a:gd name="connsiteY8" fmla="*/ 5000 h 10000"/>
                    <a:gd name="connsiteX9" fmla="*/ 8877 w 10001"/>
                    <a:gd name="connsiteY9" fmla="*/ 4545 h 10000"/>
                    <a:gd name="connsiteX10" fmla="*/ 9849 w 10001"/>
                    <a:gd name="connsiteY10" fmla="*/ 3909 h 10000"/>
                    <a:gd name="connsiteX11" fmla="*/ 9191 w 10001"/>
                    <a:gd name="connsiteY11" fmla="*/ 2545 h 10000"/>
                    <a:gd name="connsiteX12" fmla="*/ 8052 w 10001"/>
                    <a:gd name="connsiteY12" fmla="*/ 172 h 10000"/>
                    <a:gd name="connsiteX13" fmla="*/ 7169 w 10001"/>
                    <a:gd name="connsiteY13" fmla="*/ 246 h 10000"/>
                    <a:gd name="connsiteX14" fmla="*/ 6085 w 10001"/>
                    <a:gd name="connsiteY14" fmla="*/ 1273 h 10000"/>
                    <a:gd name="connsiteX15" fmla="*/ 5426 w 10001"/>
                    <a:gd name="connsiteY15" fmla="*/ 0 h 10000"/>
                    <a:gd name="connsiteX16" fmla="*/ 4579 w 10001"/>
                    <a:gd name="connsiteY16" fmla="*/ 182 h 10000"/>
                    <a:gd name="connsiteX17" fmla="*/ 4298 w 10001"/>
                    <a:gd name="connsiteY17" fmla="*/ 1273 h 10000"/>
                    <a:gd name="connsiteX18" fmla="*/ 3294 w 10001"/>
                    <a:gd name="connsiteY18" fmla="*/ 2364 h 10000"/>
                    <a:gd name="connsiteX19" fmla="*/ 2101 w 10001"/>
                    <a:gd name="connsiteY19" fmla="*/ 2545 h 10000"/>
                    <a:gd name="connsiteX20" fmla="*/ 1568 w 10001"/>
                    <a:gd name="connsiteY20" fmla="*/ 1455 h 10000"/>
                    <a:gd name="connsiteX21" fmla="*/ 910 w 10001"/>
                    <a:gd name="connsiteY21" fmla="*/ 3000 h 10000"/>
                    <a:gd name="connsiteX22" fmla="*/ 63 w 10001"/>
                    <a:gd name="connsiteY22" fmla="*/ 3455 h 10000"/>
                    <a:gd name="connsiteX23" fmla="*/ 0 w 10001"/>
                    <a:gd name="connsiteY23" fmla="*/ 5000 h 10000"/>
                    <a:gd name="connsiteX24" fmla="*/ 1286 w 10001"/>
                    <a:gd name="connsiteY24" fmla="*/ 7818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</a:cxnLst>
                  <a:rect l="l" t="t" r="r" b="b"/>
                  <a:pathLst>
                    <a:path w="10001" h="10000">
                      <a:moveTo>
                        <a:pt x="1286" y="7818"/>
                      </a:moveTo>
                      <a:cubicBezTo>
                        <a:pt x="1945" y="7545"/>
                        <a:pt x="2384" y="7364"/>
                        <a:pt x="3074" y="7636"/>
                      </a:cubicBezTo>
                      <a:cubicBezTo>
                        <a:pt x="3168" y="8636"/>
                        <a:pt x="3231" y="9182"/>
                        <a:pt x="3450" y="10000"/>
                      </a:cubicBezTo>
                      <a:cubicBezTo>
                        <a:pt x="3764" y="9727"/>
                        <a:pt x="3733" y="9182"/>
                        <a:pt x="4046" y="8909"/>
                      </a:cubicBezTo>
                      <a:cubicBezTo>
                        <a:pt x="4579" y="7818"/>
                        <a:pt x="4831" y="7455"/>
                        <a:pt x="5489" y="7182"/>
                      </a:cubicBezTo>
                      <a:cubicBezTo>
                        <a:pt x="5740" y="6909"/>
                        <a:pt x="5991" y="6727"/>
                        <a:pt x="6242" y="6545"/>
                      </a:cubicBezTo>
                      <a:cubicBezTo>
                        <a:pt x="6587" y="6636"/>
                        <a:pt x="6901" y="7000"/>
                        <a:pt x="7215" y="6727"/>
                      </a:cubicBezTo>
                      <a:cubicBezTo>
                        <a:pt x="7246" y="6091"/>
                        <a:pt x="7215" y="5364"/>
                        <a:pt x="7309" y="4727"/>
                      </a:cubicBezTo>
                      <a:cubicBezTo>
                        <a:pt x="7340" y="4545"/>
                        <a:pt x="7434" y="5000"/>
                        <a:pt x="7528" y="5000"/>
                      </a:cubicBezTo>
                      <a:cubicBezTo>
                        <a:pt x="7967" y="5000"/>
                        <a:pt x="8438" y="4636"/>
                        <a:pt x="8877" y="4545"/>
                      </a:cubicBezTo>
                      <a:cubicBezTo>
                        <a:pt x="9191" y="4273"/>
                        <a:pt x="9535" y="4182"/>
                        <a:pt x="9849" y="3909"/>
                      </a:cubicBezTo>
                      <a:cubicBezTo>
                        <a:pt x="10351" y="2909"/>
                        <a:pt x="9473" y="2727"/>
                        <a:pt x="9191" y="2545"/>
                      </a:cubicBezTo>
                      <a:cubicBezTo>
                        <a:pt x="8843" y="2174"/>
                        <a:pt x="8329" y="354"/>
                        <a:pt x="8052" y="172"/>
                      </a:cubicBezTo>
                      <a:cubicBezTo>
                        <a:pt x="7775" y="-10"/>
                        <a:pt x="7449" y="314"/>
                        <a:pt x="7169" y="246"/>
                      </a:cubicBezTo>
                      <a:cubicBezTo>
                        <a:pt x="6667" y="700"/>
                        <a:pt x="6587" y="1636"/>
                        <a:pt x="6085" y="1273"/>
                      </a:cubicBezTo>
                      <a:cubicBezTo>
                        <a:pt x="5583" y="182"/>
                        <a:pt x="5803" y="636"/>
                        <a:pt x="5426" y="0"/>
                      </a:cubicBezTo>
                      <a:cubicBezTo>
                        <a:pt x="5144" y="91"/>
                        <a:pt x="4862" y="0"/>
                        <a:pt x="4579" y="182"/>
                      </a:cubicBezTo>
                      <a:cubicBezTo>
                        <a:pt x="4203" y="364"/>
                        <a:pt x="4454" y="727"/>
                        <a:pt x="4298" y="1273"/>
                      </a:cubicBezTo>
                      <a:cubicBezTo>
                        <a:pt x="4109" y="1909"/>
                        <a:pt x="3576" y="2182"/>
                        <a:pt x="3294" y="2364"/>
                      </a:cubicBezTo>
                      <a:cubicBezTo>
                        <a:pt x="2917" y="3455"/>
                        <a:pt x="2541" y="3364"/>
                        <a:pt x="2101" y="2545"/>
                      </a:cubicBezTo>
                      <a:cubicBezTo>
                        <a:pt x="1913" y="2182"/>
                        <a:pt x="1568" y="1455"/>
                        <a:pt x="1568" y="1455"/>
                      </a:cubicBezTo>
                      <a:cubicBezTo>
                        <a:pt x="847" y="2000"/>
                        <a:pt x="1223" y="1909"/>
                        <a:pt x="910" y="3000"/>
                      </a:cubicBezTo>
                      <a:cubicBezTo>
                        <a:pt x="721" y="3636"/>
                        <a:pt x="345" y="3364"/>
                        <a:pt x="63" y="3455"/>
                      </a:cubicBezTo>
                      <a:cubicBezTo>
                        <a:pt x="658" y="4727"/>
                        <a:pt x="471" y="4364"/>
                        <a:pt x="0" y="5000"/>
                      </a:cubicBezTo>
                      <a:cubicBezTo>
                        <a:pt x="94" y="6545"/>
                        <a:pt x="721" y="7818"/>
                        <a:pt x="1286" y="7818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7" name="Freeform 156"/>
                <xdr:cNvSpPr>
                  <a:spLocks/>
                </xdr:cNvSpPr>
              </xdr:nvSpPr>
              <xdr:spPr bwMode="auto">
                <a:xfrm>
                  <a:off x="4335" y="2659"/>
                  <a:ext cx="355" cy="232"/>
                </a:xfrm>
                <a:custGeom>
                  <a:avLst/>
                  <a:gdLst>
                    <a:gd name="T0" fmla="*/ 271 w 432"/>
                    <a:gd name="T1" fmla="*/ 34 h 195"/>
                    <a:gd name="T2" fmla="*/ 302 w 432"/>
                    <a:gd name="T3" fmla="*/ 33 h 195"/>
                    <a:gd name="T4" fmla="*/ 312 w 432"/>
                    <a:gd name="T5" fmla="*/ 19 h 195"/>
                    <a:gd name="T6" fmla="*/ 338 w 432"/>
                    <a:gd name="T7" fmla="*/ 2 h 195"/>
                    <a:gd name="T8" fmla="*/ 382 w 432"/>
                    <a:gd name="T9" fmla="*/ 0 h 195"/>
                    <a:gd name="T10" fmla="*/ 420 w 432"/>
                    <a:gd name="T11" fmla="*/ 7 h 195"/>
                    <a:gd name="T12" fmla="*/ 432 w 432"/>
                    <a:gd name="T13" fmla="*/ 26 h 195"/>
                    <a:gd name="T14" fmla="*/ 410 w 432"/>
                    <a:gd name="T15" fmla="*/ 40 h 195"/>
                    <a:gd name="T16" fmla="*/ 394 w 432"/>
                    <a:gd name="T17" fmla="*/ 67 h 195"/>
                    <a:gd name="T18" fmla="*/ 346 w 432"/>
                    <a:gd name="T19" fmla="*/ 64 h 195"/>
                    <a:gd name="T20" fmla="*/ 336 w 432"/>
                    <a:gd name="T21" fmla="*/ 81 h 195"/>
                    <a:gd name="T22" fmla="*/ 362 w 432"/>
                    <a:gd name="T23" fmla="*/ 84 h 195"/>
                    <a:gd name="T24" fmla="*/ 377 w 432"/>
                    <a:gd name="T25" fmla="*/ 112 h 195"/>
                    <a:gd name="T26" fmla="*/ 413 w 432"/>
                    <a:gd name="T27" fmla="*/ 124 h 195"/>
                    <a:gd name="T28" fmla="*/ 425 w 432"/>
                    <a:gd name="T29" fmla="*/ 151 h 195"/>
                    <a:gd name="T30" fmla="*/ 420 w 432"/>
                    <a:gd name="T31" fmla="*/ 168 h 195"/>
                    <a:gd name="T32" fmla="*/ 386 w 432"/>
                    <a:gd name="T33" fmla="*/ 180 h 195"/>
                    <a:gd name="T34" fmla="*/ 353 w 432"/>
                    <a:gd name="T35" fmla="*/ 163 h 195"/>
                    <a:gd name="T36" fmla="*/ 319 w 432"/>
                    <a:gd name="T37" fmla="*/ 172 h 195"/>
                    <a:gd name="T38" fmla="*/ 312 w 432"/>
                    <a:gd name="T39" fmla="*/ 153 h 195"/>
                    <a:gd name="T40" fmla="*/ 305 w 432"/>
                    <a:gd name="T41" fmla="*/ 136 h 195"/>
                    <a:gd name="T42" fmla="*/ 295 w 432"/>
                    <a:gd name="T43" fmla="*/ 122 h 195"/>
                    <a:gd name="T44" fmla="*/ 288 w 432"/>
                    <a:gd name="T45" fmla="*/ 168 h 195"/>
                    <a:gd name="T46" fmla="*/ 274 w 432"/>
                    <a:gd name="T47" fmla="*/ 177 h 195"/>
                    <a:gd name="T48" fmla="*/ 228 w 432"/>
                    <a:gd name="T49" fmla="*/ 177 h 195"/>
                    <a:gd name="T50" fmla="*/ 218 w 432"/>
                    <a:gd name="T51" fmla="*/ 172 h 195"/>
                    <a:gd name="T52" fmla="*/ 204 w 432"/>
                    <a:gd name="T53" fmla="*/ 170 h 195"/>
                    <a:gd name="T54" fmla="*/ 170 w 432"/>
                    <a:gd name="T55" fmla="*/ 141 h 195"/>
                    <a:gd name="T56" fmla="*/ 142 w 432"/>
                    <a:gd name="T57" fmla="*/ 148 h 195"/>
                    <a:gd name="T58" fmla="*/ 113 w 432"/>
                    <a:gd name="T59" fmla="*/ 148 h 195"/>
                    <a:gd name="T60" fmla="*/ 89 w 432"/>
                    <a:gd name="T61" fmla="*/ 139 h 195"/>
                    <a:gd name="T62" fmla="*/ 55 w 432"/>
                    <a:gd name="T63" fmla="*/ 144 h 195"/>
                    <a:gd name="T64" fmla="*/ 0 w 432"/>
                    <a:gd name="T65" fmla="*/ 127 h 195"/>
                    <a:gd name="T66" fmla="*/ 26 w 432"/>
                    <a:gd name="T67" fmla="*/ 120 h 195"/>
                    <a:gd name="T68" fmla="*/ 46 w 432"/>
                    <a:gd name="T69" fmla="*/ 98 h 195"/>
                    <a:gd name="T70" fmla="*/ 58 w 432"/>
                    <a:gd name="T71" fmla="*/ 86 h 195"/>
                    <a:gd name="T72" fmla="*/ 48 w 432"/>
                    <a:gd name="T73" fmla="*/ 72 h 195"/>
                    <a:gd name="T74" fmla="*/ 12 w 432"/>
                    <a:gd name="T75" fmla="*/ 40 h 195"/>
                    <a:gd name="T76" fmla="*/ 24 w 432"/>
                    <a:gd name="T77" fmla="*/ 38 h 195"/>
                    <a:gd name="T78" fmla="*/ 31 w 432"/>
                    <a:gd name="T79" fmla="*/ 40 h 195"/>
                    <a:gd name="T80" fmla="*/ 43 w 432"/>
                    <a:gd name="T81" fmla="*/ 19 h 195"/>
                    <a:gd name="T82" fmla="*/ 127 w 432"/>
                    <a:gd name="T83" fmla="*/ 21 h 195"/>
                    <a:gd name="T84" fmla="*/ 163 w 432"/>
                    <a:gd name="T85" fmla="*/ 7 h 195"/>
                    <a:gd name="T86" fmla="*/ 209 w 432"/>
                    <a:gd name="T87" fmla="*/ 36 h 195"/>
                    <a:gd name="T88" fmla="*/ 211 w 432"/>
                    <a:gd name="T89" fmla="*/ 57 h 195"/>
                    <a:gd name="T90" fmla="*/ 240 w 432"/>
                    <a:gd name="T91" fmla="*/ 57 h 195"/>
                    <a:gd name="T92" fmla="*/ 264 w 432"/>
                    <a:gd name="T93" fmla="*/ 40 h 195"/>
                    <a:gd name="connsiteX0" fmla="*/ 6273 w 10000"/>
                    <a:gd name="connsiteY0" fmla="*/ 1744 h 9523"/>
                    <a:gd name="connsiteX1" fmla="*/ 6991 w 10000"/>
                    <a:gd name="connsiteY1" fmla="*/ 1692 h 9523"/>
                    <a:gd name="connsiteX2" fmla="*/ 7222 w 10000"/>
                    <a:gd name="connsiteY2" fmla="*/ 974 h 9523"/>
                    <a:gd name="connsiteX3" fmla="*/ 7824 w 10000"/>
                    <a:gd name="connsiteY3" fmla="*/ 103 h 9523"/>
                    <a:gd name="connsiteX4" fmla="*/ 8843 w 10000"/>
                    <a:gd name="connsiteY4" fmla="*/ 0 h 9523"/>
                    <a:gd name="connsiteX5" fmla="*/ 9722 w 10000"/>
                    <a:gd name="connsiteY5" fmla="*/ 359 h 9523"/>
                    <a:gd name="connsiteX6" fmla="*/ 10000 w 10000"/>
                    <a:gd name="connsiteY6" fmla="*/ 1333 h 9523"/>
                    <a:gd name="connsiteX7" fmla="*/ 9491 w 10000"/>
                    <a:gd name="connsiteY7" fmla="*/ 2051 h 9523"/>
                    <a:gd name="connsiteX8" fmla="*/ 9120 w 10000"/>
                    <a:gd name="connsiteY8" fmla="*/ 3436 h 9523"/>
                    <a:gd name="connsiteX9" fmla="*/ 9069 w 10000"/>
                    <a:gd name="connsiteY9" fmla="*/ 4631 h 9523"/>
                    <a:gd name="connsiteX10" fmla="*/ 7778 w 10000"/>
                    <a:gd name="connsiteY10" fmla="*/ 4154 h 9523"/>
                    <a:gd name="connsiteX11" fmla="*/ 8380 w 10000"/>
                    <a:gd name="connsiteY11" fmla="*/ 4308 h 9523"/>
                    <a:gd name="connsiteX12" fmla="*/ 8727 w 10000"/>
                    <a:gd name="connsiteY12" fmla="*/ 5744 h 9523"/>
                    <a:gd name="connsiteX13" fmla="*/ 9560 w 10000"/>
                    <a:gd name="connsiteY13" fmla="*/ 6359 h 9523"/>
                    <a:gd name="connsiteX14" fmla="*/ 9838 w 10000"/>
                    <a:gd name="connsiteY14" fmla="*/ 7744 h 9523"/>
                    <a:gd name="connsiteX15" fmla="*/ 9722 w 10000"/>
                    <a:gd name="connsiteY15" fmla="*/ 8615 h 9523"/>
                    <a:gd name="connsiteX16" fmla="*/ 8935 w 10000"/>
                    <a:gd name="connsiteY16" fmla="*/ 9231 h 9523"/>
                    <a:gd name="connsiteX17" fmla="*/ 8171 w 10000"/>
                    <a:gd name="connsiteY17" fmla="*/ 8359 h 9523"/>
                    <a:gd name="connsiteX18" fmla="*/ 7384 w 10000"/>
                    <a:gd name="connsiteY18" fmla="*/ 8821 h 9523"/>
                    <a:gd name="connsiteX19" fmla="*/ 7222 w 10000"/>
                    <a:gd name="connsiteY19" fmla="*/ 7846 h 9523"/>
                    <a:gd name="connsiteX20" fmla="*/ 7060 w 10000"/>
                    <a:gd name="connsiteY20" fmla="*/ 6974 h 9523"/>
                    <a:gd name="connsiteX21" fmla="*/ 6829 w 10000"/>
                    <a:gd name="connsiteY21" fmla="*/ 6256 h 9523"/>
                    <a:gd name="connsiteX22" fmla="*/ 6667 w 10000"/>
                    <a:gd name="connsiteY22" fmla="*/ 8615 h 9523"/>
                    <a:gd name="connsiteX23" fmla="*/ 6343 w 10000"/>
                    <a:gd name="connsiteY23" fmla="*/ 9077 h 9523"/>
                    <a:gd name="connsiteX24" fmla="*/ 5278 w 10000"/>
                    <a:gd name="connsiteY24" fmla="*/ 9077 h 9523"/>
                    <a:gd name="connsiteX25" fmla="*/ 5046 w 10000"/>
                    <a:gd name="connsiteY25" fmla="*/ 8821 h 9523"/>
                    <a:gd name="connsiteX26" fmla="*/ 4722 w 10000"/>
                    <a:gd name="connsiteY26" fmla="*/ 8718 h 9523"/>
                    <a:gd name="connsiteX27" fmla="*/ 3935 w 10000"/>
                    <a:gd name="connsiteY27" fmla="*/ 7231 h 9523"/>
                    <a:gd name="connsiteX28" fmla="*/ 3287 w 10000"/>
                    <a:gd name="connsiteY28" fmla="*/ 7590 h 9523"/>
                    <a:gd name="connsiteX29" fmla="*/ 2616 w 10000"/>
                    <a:gd name="connsiteY29" fmla="*/ 7590 h 9523"/>
                    <a:gd name="connsiteX30" fmla="*/ 2060 w 10000"/>
                    <a:gd name="connsiteY30" fmla="*/ 7128 h 9523"/>
                    <a:gd name="connsiteX31" fmla="*/ 1273 w 10000"/>
                    <a:gd name="connsiteY31" fmla="*/ 7385 h 9523"/>
                    <a:gd name="connsiteX32" fmla="*/ 0 w 10000"/>
                    <a:gd name="connsiteY32" fmla="*/ 6513 h 9523"/>
                    <a:gd name="connsiteX33" fmla="*/ 602 w 10000"/>
                    <a:gd name="connsiteY33" fmla="*/ 6154 h 9523"/>
                    <a:gd name="connsiteX34" fmla="*/ 1065 w 10000"/>
                    <a:gd name="connsiteY34" fmla="*/ 5026 h 9523"/>
                    <a:gd name="connsiteX35" fmla="*/ 1343 w 10000"/>
                    <a:gd name="connsiteY35" fmla="*/ 4410 h 9523"/>
                    <a:gd name="connsiteX36" fmla="*/ 1111 w 10000"/>
                    <a:gd name="connsiteY36" fmla="*/ 3692 h 9523"/>
                    <a:gd name="connsiteX37" fmla="*/ 278 w 10000"/>
                    <a:gd name="connsiteY37" fmla="*/ 2051 h 9523"/>
                    <a:gd name="connsiteX38" fmla="*/ 556 w 10000"/>
                    <a:gd name="connsiteY38" fmla="*/ 1949 h 9523"/>
                    <a:gd name="connsiteX39" fmla="*/ 718 w 10000"/>
                    <a:gd name="connsiteY39" fmla="*/ 2051 h 9523"/>
                    <a:gd name="connsiteX40" fmla="*/ 995 w 10000"/>
                    <a:gd name="connsiteY40" fmla="*/ 974 h 9523"/>
                    <a:gd name="connsiteX41" fmla="*/ 2940 w 10000"/>
                    <a:gd name="connsiteY41" fmla="*/ 1077 h 9523"/>
                    <a:gd name="connsiteX42" fmla="*/ 3773 w 10000"/>
                    <a:gd name="connsiteY42" fmla="*/ 359 h 9523"/>
                    <a:gd name="connsiteX43" fmla="*/ 4838 w 10000"/>
                    <a:gd name="connsiteY43" fmla="*/ 1846 h 9523"/>
                    <a:gd name="connsiteX44" fmla="*/ 4884 w 10000"/>
                    <a:gd name="connsiteY44" fmla="*/ 2923 h 9523"/>
                    <a:gd name="connsiteX45" fmla="*/ 5556 w 10000"/>
                    <a:gd name="connsiteY45" fmla="*/ 2923 h 9523"/>
                    <a:gd name="connsiteX46" fmla="*/ 6111 w 10000"/>
                    <a:gd name="connsiteY46" fmla="*/ 2051 h 9523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7778 w 10000"/>
                    <a:gd name="connsiteY10" fmla="*/ 4362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  <a:gd name="connsiteX0" fmla="*/ 6273 w 10000"/>
                    <a:gd name="connsiteY0" fmla="*/ 1831 h 10000"/>
                    <a:gd name="connsiteX1" fmla="*/ 6991 w 10000"/>
                    <a:gd name="connsiteY1" fmla="*/ 1777 h 10000"/>
                    <a:gd name="connsiteX2" fmla="*/ 7222 w 10000"/>
                    <a:gd name="connsiteY2" fmla="*/ 1023 h 10000"/>
                    <a:gd name="connsiteX3" fmla="*/ 7824 w 10000"/>
                    <a:gd name="connsiteY3" fmla="*/ 108 h 10000"/>
                    <a:gd name="connsiteX4" fmla="*/ 8843 w 10000"/>
                    <a:gd name="connsiteY4" fmla="*/ 0 h 10000"/>
                    <a:gd name="connsiteX5" fmla="*/ 9722 w 10000"/>
                    <a:gd name="connsiteY5" fmla="*/ 377 h 10000"/>
                    <a:gd name="connsiteX6" fmla="*/ 10000 w 10000"/>
                    <a:gd name="connsiteY6" fmla="*/ 1400 h 10000"/>
                    <a:gd name="connsiteX7" fmla="*/ 9491 w 10000"/>
                    <a:gd name="connsiteY7" fmla="*/ 2154 h 10000"/>
                    <a:gd name="connsiteX8" fmla="*/ 9120 w 10000"/>
                    <a:gd name="connsiteY8" fmla="*/ 3608 h 10000"/>
                    <a:gd name="connsiteX9" fmla="*/ 9069 w 10000"/>
                    <a:gd name="connsiteY9" fmla="*/ 4863 h 10000"/>
                    <a:gd name="connsiteX10" fmla="*/ 8884 w 10000"/>
                    <a:gd name="connsiteY10" fmla="*/ 5780 h 10000"/>
                    <a:gd name="connsiteX11" fmla="*/ 8610 w 10000"/>
                    <a:gd name="connsiteY11" fmla="*/ 5169 h 10000"/>
                    <a:gd name="connsiteX12" fmla="*/ 8727 w 10000"/>
                    <a:gd name="connsiteY12" fmla="*/ 6032 h 10000"/>
                    <a:gd name="connsiteX13" fmla="*/ 9560 w 10000"/>
                    <a:gd name="connsiteY13" fmla="*/ 6678 h 10000"/>
                    <a:gd name="connsiteX14" fmla="*/ 9838 w 10000"/>
                    <a:gd name="connsiteY14" fmla="*/ 8132 h 10000"/>
                    <a:gd name="connsiteX15" fmla="*/ 9722 w 10000"/>
                    <a:gd name="connsiteY15" fmla="*/ 9047 h 10000"/>
                    <a:gd name="connsiteX16" fmla="*/ 8935 w 10000"/>
                    <a:gd name="connsiteY16" fmla="*/ 9693 h 10000"/>
                    <a:gd name="connsiteX17" fmla="*/ 8171 w 10000"/>
                    <a:gd name="connsiteY17" fmla="*/ 8778 h 10000"/>
                    <a:gd name="connsiteX18" fmla="*/ 7384 w 10000"/>
                    <a:gd name="connsiteY18" fmla="*/ 9263 h 10000"/>
                    <a:gd name="connsiteX19" fmla="*/ 7222 w 10000"/>
                    <a:gd name="connsiteY19" fmla="*/ 8239 h 10000"/>
                    <a:gd name="connsiteX20" fmla="*/ 7060 w 10000"/>
                    <a:gd name="connsiteY20" fmla="*/ 7323 h 10000"/>
                    <a:gd name="connsiteX21" fmla="*/ 6829 w 10000"/>
                    <a:gd name="connsiteY21" fmla="*/ 6569 h 10000"/>
                    <a:gd name="connsiteX22" fmla="*/ 6667 w 10000"/>
                    <a:gd name="connsiteY22" fmla="*/ 9047 h 10000"/>
                    <a:gd name="connsiteX23" fmla="*/ 6343 w 10000"/>
                    <a:gd name="connsiteY23" fmla="*/ 9532 h 10000"/>
                    <a:gd name="connsiteX24" fmla="*/ 5278 w 10000"/>
                    <a:gd name="connsiteY24" fmla="*/ 9532 h 10000"/>
                    <a:gd name="connsiteX25" fmla="*/ 5046 w 10000"/>
                    <a:gd name="connsiteY25" fmla="*/ 9263 h 10000"/>
                    <a:gd name="connsiteX26" fmla="*/ 4722 w 10000"/>
                    <a:gd name="connsiteY26" fmla="*/ 9155 h 10000"/>
                    <a:gd name="connsiteX27" fmla="*/ 3935 w 10000"/>
                    <a:gd name="connsiteY27" fmla="*/ 7593 h 10000"/>
                    <a:gd name="connsiteX28" fmla="*/ 3287 w 10000"/>
                    <a:gd name="connsiteY28" fmla="*/ 7970 h 10000"/>
                    <a:gd name="connsiteX29" fmla="*/ 2616 w 10000"/>
                    <a:gd name="connsiteY29" fmla="*/ 7970 h 10000"/>
                    <a:gd name="connsiteX30" fmla="*/ 2060 w 10000"/>
                    <a:gd name="connsiteY30" fmla="*/ 7485 h 10000"/>
                    <a:gd name="connsiteX31" fmla="*/ 1273 w 10000"/>
                    <a:gd name="connsiteY31" fmla="*/ 7755 h 10000"/>
                    <a:gd name="connsiteX32" fmla="*/ 0 w 10000"/>
                    <a:gd name="connsiteY32" fmla="*/ 6839 h 10000"/>
                    <a:gd name="connsiteX33" fmla="*/ 602 w 10000"/>
                    <a:gd name="connsiteY33" fmla="*/ 6462 h 10000"/>
                    <a:gd name="connsiteX34" fmla="*/ 1065 w 10000"/>
                    <a:gd name="connsiteY34" fmla="*/ 5278 h 10000"/>
                    <a:gd name="connsiteX35" fmla="*/ 1343 w 10000"/>
                    <a:gd name="connsiteY35" fmla="*/ 4631 h 10000"/>
                    <a:gd name="connsiteX36" fmla="*/ 1111 w 10000"/>
                    <a:gd name="connsiteY36" fmla="*/ 3877 h 10000"/>
                    <a:gd name="connsiteX37" fmla="*/ 278 w 10000"/>
                    <a:gd name="connsiteY37" fmla="*/ 2154 h 10000"/>
                    <a:gd name="connsiteX38" fmla="*/ 556 w 10000"/>
                    <a:gd name="connsiteY38" fmla="*/ 2047 h 10000"/>
                    <a:gd name="connsiteX39" fmla="*/ 718 w 10000"/>
                    <a:gd name="connsiteY39" fmla="*/ 2154 h 10000"/>
                    <a:gd name="connsiteX40" fmla="*/ 995 w 10000"/>
                    <a:gd name="connsiteY40" fmla="*/ 1023 h 10000"/>
                    <a:gd name="connsiteX41" fmla="*/ 2940 w 10000"/>
                    <a:gd name="connsiteY41" fmla="*/ 1131 h 10000"/>
                    <a:gd name="connsiteX42" fmla="*/ 3773 w 10000"/>
                    <a:gd name="connsiteY42" fmla="*/ 377 h 10000"/>
                    <a:gd name="connsiteX43" fmla="*/ 4838 w 10000"/>
                    <a:gd name="connsiteY43" fmla="*/ 1938 h 10000"/>
                    <a:gd name="connsiteX44" fmla="*/ 4884 w 10000"/>
                    <a:gd name="connsiteY44" fmla="*/ 3069 h 10000"/>
                    <a:gd name="connsiteX45" fmla="*/ 5556 w 10000"/>
                    <a:gd name="connsiteY45" fmla="*/ 3069 h 10000"/>
                    <a:gd name="connsiteX46" fmla="*/ 6111 w 10000"/>
                    <a:gd name="connsiteY46" fmla="*/ 2154 h 10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  <a:cxn ang="0">
                      <a:pos x="connsiteX36" y="connsiteY36"/>
                    </a:cxn>
                    <a:cxn ang="0">
                      <a:pos x="connsiteX37" y="connsiteY37"/>
                    </a:cxn>
                    <a:cxn ang="0">
                      <a:pos x="connsiteX38" y="connsiteY38"/>
                    </a:cxn>
                    <a:cxn ang="0">
                      <a:pos x="connsiteX39" y="connsiteY39"/>
                    </a:cxn>
                    <a:cxn ang="0">
                      <a:pos x="connsiteX40" y="connsiteY40"/>
                    </a:cxn>
                    <a:cxn ang="0">
                      <a:pos x="connsiteX41" y="connsiteY41"/>
                    </a:cxn>
                    <a:cxn ang="0">
                      <a:pos x="connsiteX42" y="connsiteY42"/>
                    </a:cxn>
                    <a:cxn ang="0">
                      <a:pos x="connsiteX43" y="connsiteY43"/>
                    </a:cxn>
                    <a:cxn ang="0">
                      <a:pos x="connsiteX44" y="connsiteY44"/>
                    </a:cxn>
                    <a:cxn ang="0">
                      <a:pos x="connsiteX45" y="connsiteY45"/>
                    </a:cxn>
                    <a:cxn ang="0">
                      <a:pos x="connsiteX46" y="connsiteY46"/>
                    </a:cxn>
                  </a:cxnLst>
                  <a:rect l="l" t="t" r="r" b="b"/>
                  <a:pathLst>
                    <a:path w="10000" h="10000">
                      <a:moveTo>
                        <a:pt x="6273" y="1831"/>
                      </a:moveTo>
                      <a:cubicBezTo>
                        <a:pt x="6296" y="1992"/>
                        <a:pt x="6921" y="1831"/>
                        <a:pt x="6991" y="1777"/>
                      </a:cubicBezTo>
                      <a:cubicBezTo>
                        <a:pt x="7106" y="1670"/>
                        <a:pt x="7106" y="1185"/>
                        <a:pt x="7222" y="1023"/>
                      </a:cubicBezTo>
                      <a:cubicBezTo>
                        <a:pt x="7454" y="646"/>
                        <a:pt x="7523" y="323"/>
                        <a:pt x="7824" y="108"/>
                      </a:cubicBezTo>
                      <a:cubicBezTo>
                        <a:pt x="8356" y="215"/>
                        <a:pt x="8403" y="215"/>
                        <a:pt x="8843" y="0"/>
                      </a:cubicBezTo>
                      <a:cubicBezTo>
                        <a:pt x="9236" y="54"/>
                        <a:pt x="9398" y="54"/>
                        <a:pt x="9722" y="377"/>
                      </a:cubicBezTo>
                      <a:cubicBezTo>
                        <a:pt x="9792" y="916"/>
                        <a:pt x="9931" y="862"/>
                        <a:pt x="10000" y="1400"/>
                      </a:cubicBezTo>
                      <a:cubicBezTo>
                        <a:pt x="9931" y="2047"/>
                        <a:pt x="9769" y="2047"/>
                        <a:pt x="9491" y="2154"/>
                      </a:cubicBezTo>
                      <a:cubicBezTo>
                        <a:pt x="9444" y="3608"/>
                        <a:pt x="9537" y="3178"/>
                        <a:pt x="9120" y="3608"/>
                      </a:cubicBezTo>
                      <a:cubicBezTo>
                        <a:pt x="8634" y="3446"/>
                        <a:pt x="9532" y="4755"/>
                        <a:pt x="9069" y="4863"/>
                      </a:cubicBezTo>
                      <a:cubicBezTo>
                        <a:pt x="9023" y="4917"/>
                        <a:pt x="8606" y="5565"/>
                        <a:pt x="8884" y="5780"/>
                      </a:cubicBezTo>
                      <a:cubicBezTo>
                        <a:pt x="9069" y="5942"/>
                        <a:pt x="8401" y="5114"/>
                        <a:pt x="8610" y="5169"/>
                      </a:cubicBezTo>
                      <a:cubicBezTo>
                        <a:pt x="8540" y="6300"/>
                        <a:pt x="8356" y="5547"/>
                        <a:pt x="8727" y="6032"/>
                      </a:cubicBezTo>
                      <a:cubicBezTo>
                        <a:pt x="8819" y="7001"/>
                        <a:pt x="9213" y="6462"/>
                        <a:pt x="9560" y="6678"/>
                      </a:cubicBezTo>
                      <a:cubicBezTo>
                        <a:pt x="9792" y="7054"/>
                        <a:pt x="9722" y="7539"/>
                        <a:pt x="9838" y="8132"/>
                      </a:cubicBezTo>
                      <a:cubicBezTo>
                        <a:pt x="9792" y="8401"/>
                        <a:pt x="9792" y="8778"/>
                        <a:pt x="9722" y="9047"/>
                      </a:cubicBezTo>
                      <a:cubicBezTo>
                        <a:pt x="9606" y="9478"/>
                        <a:pt x="9120" y="9585"/>
                        <a:pt x="8935" y="9693"/>
                      </a:cubicBezTo>
                      <a:cubicBezTo>
                        <a:pt x="8449" y="9532"/>
                        <a:pt x="8426" y="9585"/>
                        <a:pt x="8171" y="8778"/>
                      </a:cubicBezTo>
                      <a:cubicBezTo>
                        <a:pt x="7894" y="8886"/>
                        <a:pt x="7639" y="8939"/>
                        <a:pt x="7384" y="9263"/>
                      </a:cubicBezTo>
                      <a:cubicBezTo>
                        <a:pt x="7176" y="8993"/>
                        <a:pt x="7153" y="8778"/>
                        <a:pt x="7222" y="8239"/>
                      </a:cubicBezTo>
                      <a:cubicBezTo>
                        <a:pt x="7176" y="7647"/>
                        <a:pt x="7199" y="7808"/>
                        <a:pt x="7060" y="7323"/>
                      </a:cubicBezTo>
                      <a:cubicBezTo>
                        <a:pt x="6991" y="7054"/>
                        <a:pt x="6829" y="6569"/>
                        <a:pt x="6829" y="6569"/>
                      </a:cubicBezTo>
                      <a:cubicBezTo>
                        <a:pt x="6412" y="6839"/>
                        <a:pt x="6829" y="8185"/>
                        <a:pt x="6667" y="9047"/>
                      </a:cubicBezTo>
                      <a:cubicBezTo>
                        <a:pt x="6620" y="9316"/>
                        <a:pt x="6458" y="9370"/>
                        <a:pt x="6343" y="9532"/>
                      </a:cubicBezTo>
                      <a:cubicBezTo>
                        <a:pt x="6157" y="10501"/>
                        <a:pt x="5625" y="9693"/>
                        <a:pt x="5278" y="9532"/>
                      </a:cubicBezTo>
                      <a:cubicBezTo>
                        <a:pt x="5208" y="9424"/>
                        <a:pt x="5139" y="9316"/>
                        <a:pt x="5046" y="9263"/>
                      </a:cubicBezTo>
                      <a:cubicBezTo>
                        <a:pt x="4931" y="9208"/>
                        <a:pt x="4815" y="9263"/>
                        <a:pt x="4722" y="9155"/>
                      </a:cubicBezTo>
                      <a:cubicBezTo>
                        <a:pt x="4352" y="8778"/>
                        <a:pt x="4282" y="7916"/>
                        <a:pt x="3935" y="7593"/>
                      </a:cubicBezTo>
                      <a:cubicBezTo>
                        <a:pt x="3727" y="7808"/>
                        <a:pt x="3495" y="7808"/>
                        <a:pt x="3287" y="7970"/>
                      </a:cubicBezTo>
                      <a:cubicBezTo>
                        <a:pt x="3032" y="8347"/>
                        <a:pt x="2870" y="8239"/>
                        <a:pt x="2616" y="7970"/>
                      </a:cubicBezTo>
                      <a:cubicBezTo>
                        <a:pt x="2431" y="7001"/>
                        <a:pt x="2546" y="7108"/>
                        <a:pt x="2060" y="7485"/>
                      </a:cubicBezTo>
                      <a:cubicBezTo>
                        <a:pt x="1644" y="7323"/>
                        <a:pt x="1597" y="7216"/>
                        <a:pt x="1273" y="7755"/>
                      </a:cubicBezTo>
                      <a:cubicBezTo>
                        <a:pt x="694" y="7647"/>
                        <a:pt x="324" y="7916"/>
                        <a:pt x="0" y="6839"/>
                      </a:cubicBezTo>
                      <a:cubicBezTo>
                        <a:pt x="69" y="5815"/>
                        <a:pt x="255" y="6139"/>
                        <a:pt x="602" y="6462"/>
                      </a:cubicBezTo>
                      <a:cubicBezTo>
                        <a:pt x="394" y="5493"/>
                        <a:pt x="694" y="5385"/>
                        <a:pt x="1065" y="5278"/>
                      </a:cubicBezTo>
                      <a:cubicBezTo>
                        <a:pt x="1134" y="5008"/>
                        <a:pt x="1296" y="4901"/>
                        <a:pt x="1343" y="4631"/>
                      </a:cubicBezTo>
                      <a:cubicBezTo>
                        <a:pt x="1412" y="4092"/>
                        <a:pt x="1204" y="4092"/>
                        <a:pt x="1111" y="3877"/>
                      </a:cubicBezTo>
                      <a:cubicBezTo>
                        <a:pt x="833" y="3285"/>
                        <a:pt x="579" y="2692"/>
                        <a:pt x="278" y="2154"/>
                      </a:cubicBezTo>
                      <a:cubicBezTo>
                        <a:pt x="370" y="2100"/>
                        <a:pt x="463" y="2047"/>
                        <a:pt x="556" y="2047"/>
                      </a:cubicBezTo>
                      <a:cubicBezTo>
                        <a:pt x="602" y="2047"/>
                        <a:pt x="671" y="2208"/>
                        <a:pt x="718" y="2154"/>
                      </a:cubicBezTo>
                      <a:cubicBezTo>
                        <a:pt x="764" y="2100"/>
                        <a:pt x="949" y="1185"/>
                        <a:pt x="995" y="1023"/>
                      </a:cubicBezTo>
                      <a:cubicBezTo>
                        <a:pt x="1898" y="1185"/>
                        <a:pt x="1875" y="1293"/>
                        <a:pt x="2940" y="1131"/>
                      </a:cubicBezTo>
                      <a:cubicBezTo>
                        <a:pt x="3218" y="916"/>
                        <a:pt x="3472" y="592"/>
                        <a:pt x="3773" y="377"/>
                      </a:cubicBezTo>
                      <a:cubicBezTo>
                        <a:pt x="4514" y="592"/>
                        <a:pt x="4329" y="1454"/>
                        <a:pt x="4838" y="1938"/>
                      </a:cubicBezTo>
                      <a:cubicBezTo>
                        <a:pt x="4884" y="2369"/>
                        <a:pt x="4838" y="2639"/>
                        <a:pt x="4884" y="3069"/>
                      </a:cubicBezTo>
                      <a:cubicBezTo>
                        <a:pt x="5185" y="2854"/>
                        <a:pt x="5255" y="2854"/>
                        <a:pt x="5556" y="3069"/>
                      </a:cubicBezTo>
                      <a:cubicBezTo>
                        <a:pt x="5718" y="2585"/>
                        <a:pt x="6019" y="2315"/>
                        <a:pt x="6111" y="2154"/>
                      </a:cubicBezTo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8" name="Freeform 158"/>
                <xdr:cNvSpPr>
                  <a:spLocks/>
                </xdr:cNvSpPr>
              </xdr:nvSpPr>
              <xdr:spPr bwMode="auto">
                <a:xfrm>
                  <a:off x="4281" y="2781"/>
                  <a:ext cx="276" cy="250"/>
                </a:xfrm>
                <a:custGeom>
                  <a:avLst/>
                  <a:gdLst>
                    <a:gd name="T0" fmla="*/ 56 w 336"/>
                    <a:gd name="T1" fmla="*/ 29 h 236"/>
                    <a:gd name="T2" fmla="*/ 75 w 336"/>
                    <a:gd name="T3" fmla="*/ 15 h 236"/>
                    <a:gd name="T4" fmla="*/ 113 w 336"/>
                    <a:gd name="T5" fmla="*/ 0 h 236"/>
                    <a:gd name="T6" fmla="*/ 180 w 336"/>
                    <a:gd name="T7" fmla="*/ 8 h 236"/>
                    <a:gd name="T8" fmla="*/ 202 w 336"/>
                    <a:gd name="T9" fmla="*/ 20 h 236"/>
                    <a:gd name="T10" fmla="*/ 185 w 336"/>
                    <a:gd name="T11" fmla="*/ 36 h 236"/>
                    <a:gd name="T12" fmla="*/ 183 w 336"/>
                    <a:gd name="T13" fmla="*/ 44 h 236"/>
                    <a:gd name="T14" fmla="*/ 197 w 336"/>
                    <a:gd name="T15" fmla="*/ 48 h 236"/>
                    <a:gd name="T16" fmla="*/ 207 w 336"/>
                    <a:gd name="T17" fmla="*/ 70 h 236"/>
                    <a:gd name="T18" fmla="*/ 233 w 336"/>
                    <a:gd name="T19" fmla="*/ 92 h 236"/>
                    <a:gd name="T20" fmla="*/ 226 w 336"/>
                    <a:gd name="T21" fmla="*/ 108 h 236"/>
                    <a:gd name="T22" fmla="*/ 240 w 336"/>
                    <a:gd name="T23" fmla="*/ 125 h 236"/>
                    <a:gd name="T24" fmla="*/ 228 w 336"/>
                    <a:gd name="T25" fmla="*/ 144 h 236"/>
                    <a:gd name="T26" fmla="*/ 238 w 336"/>
                    <a:gd name="T27" fmla="*/ 164 h 236"/>
                    <a:gd name="T28" fmla="*/ 324 w 336"/>
                    <a:gd name="T29" fmla="*/ 166 h 236"/>
                    <a:gd name="T30" fmla="*/ 305 w 336"/>
                    <a:gd name="T31" fmla="*/ 197 h 236"/>
                    <a:gd name="T32" fmla="*/ 329 w 336"/>
                    <a:gd name="T33" fmla="*/ 216 h 236"/>
                    <a:gd name="T34" fmla="*/ 296 w 336"/>
                    <a:gd name="T35" fmla="*/ 226 h 236"/>
                    <a:gd name="T36" fmla="*/ 236 w 336"/>
                    <a:gd name="T37" fmla="*/ 228 h 236"/>
                    <a:gd name="T38" fmla="*/ 243 w 336"/>
                    <a:gd name="T39" fmla="*/ 226 h 236"/>
                    <a:gd name="T40" fmla="*/ 216 w 336"/>
                    <a:gd name="T41" fmla="*/ 216 h 236"/>
                    <a:gd name="T42" fmla="*/ 214 w 336"/>
                    <a:gd name="T43" fmla="*/ 195 h 236"/>
                    <a:gd name="T44" fmla="*/ 190 w 336"/>
                    <a:gd name="T45" fmla="*/ 207 h 236"/>
                    <a:gd name="T46" fmla="*/ 173 w 336"/>
                    <a:gd name="T47" fmla="*/ 212 h 236"/>
                    <a:gd name="T48" fmla="*/ 87 w 336"/>
                    <a:gd name="T49" fmla="*/ 202 h 236"/>
                    <a:gd name="T50" fmla="*/ 137 w 336"/>
                    <a:gd name="T51" fmla="*/ 180 h 236"/>
                    <a:gd name="T52" fmla="*/ 152 w 336"/>
                    <a:gd name="T53" fmla="*/ 173 h 236"/>
                    <a:gd name="T54" fmla="*/ 130 w 336"/>
                    <a:gd name="T55" fmla="*/ 166 h 236"/>
                    <a:gd name="T56" fmla="*/ 94 w 336"/>
                    <a:gd name="T57" fmla="*/ 164 h 236"/>
                    <a:gd name="T58" fmla="*/ 56 w 336"/>
                    <a:gd name="T59" fmla="*/ 142 h 236"/>
                    <a:gd name="T60" fmla="*/ 22 w 336"/>
                    <a:gd name="T61" fmla="*/ 135 h 236"/>
                    <a:gd name="T62" fmla="*/ 65 w 336"/>
                    <a:gd name="T63" fmla="*/ 116 h 236"/>
                    <a:gd name="T64" fmla="*/ 48 w 336"/>
                    <a:gd name="T65" fmla="*/ 101 h 236"/>
                    <a:gd name="T66" fmla="*/ 68 w 336"/>
                    <a:gd name="T67" fmla="*/ 80 h 236"/>
                    <a:gd name="T68" fmla="*/ 17 w 336"/>
                    <a:gd name="T69" fmla="*/ 65 h 236"/>
                    <a:gd name="T70" fmla="*/ 0 w 336"/>
                    <a:gd name="T71" fmla="*/ 53 h 236"/>
                    <a:gd name="T72" fmla="*/ 44 w 336"/>
                    <a:gd name="T73" fmla="*/ 39 h 236"/>
                    <a:gd name="T74" fmla="*/ 56 w 336"/>
                    <a:gd name="T75" fmla="*/ 29 h 23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</a:cxnLst>
                  <a:rect l="0" t="0" r="r" b="b"/>
                  <a:pathLst>
                    <a:path w="336" h="236">
                      <a:moveTo>
                        <a:pt x="56" y="29"/>
                      </a:moveTo>
                      <a:cubicBezTo>
                        <a:pt x="66" y="26"/>
                        <a:pt x="66" y="19"/>
                        <a:pt x="75" y="15"/>
                      </a:cubicBezTo>
                      <a:cubicBezTo>
                        <a:pt x="88" y="9"/>
                        <a:pt x="101" y="9"/>
                        <a:pt x="113" y="0"/>
                      </a:cubicBezTo>
                      <a:cubicBezTo>
                        <a:pt x="135" y="4"/>
                        <a:pt x="157" y="6"/>
                        <a:pt x="180" y="8"/>
                      </a:cubicBezTo>
                      <a:cubicBezTo>
                        <a:pt x="188" y="10"/>
                        <a:pt x="202" y="20"/>
                        <a:pt x="202" y="20"/>
                      </a:cubicBezTo>
                      <a:cubicBezTo>
                        <a:pt x="199" y="31"/>
                        <a:pt x="196" y="33"/>
                        <a:pt x="185" y="36"/>
                      </a:cubicBezTo>
                      <a:cubicBezTo>
                        <a:pt x="184" y="39"/>
                        <a:pt x="181" y="42"/>
                        <a:pt x="183" y="44"/>
                      </a:cubicBezTo>
                      <a:cubicBezTo>
                        <a:pt x="186" y="47"/>
                        <a:pt x="197" y="48"/>
                        <a:pt x="197" y="48"/>
                      </a:cubicBezTo>
                      <a:cubicBezTo>
                        <a:pt x="202" y="55"/>
                        <a:pt x="204" y="62"/>
                        <a:pt x="207" y="70"/>
                      </a:cubicBezTo>
                      <a:cubicBezTo>
                        <a:pt x="180" y="89"/>
                        <a:pt x="216" y="88"/>
                        <a:pt x="233" y="92"/>
                      </a:cubicBezTo>
                      <a:cubicBezTo>
                        <a:pt x="243" y="104"/>
                        <a:pt x="239" y="104"/>
                        <a:pt x="226" y="108"/>
                      </a:cubicBezTo>
                      <a:cubicBezTo>
                        <a:pt x="229" y="120"/>
                        <a:pt x="234" y="115"/>
                        <a:pt x="240" y="125"/>
                      </a:cubicBezTo>
                      <a:cubicBezTo>
                        <a:pt x="238" y="136"/>
                        <a:pt x="240" y="141"/>
                        <a:pt x="228" y="144"/>
                      </a:cubicBezTo>
                      <a:cubicBezTo>
                        <a:pt x="238" y="150"/>
                        <a:pt x="241" y="152"/>
                        <a:pt x="238" y="164"/>
                      </a:cubicBezTo>
                      <a:cubicBezTo>
                        <a:pt x="267" y="166"/>
                        <a:pt x="295" y="164"/>
                        <a:pt x="324" y="166"/>
                      </a:cubicBezTo>
                      <a:cubicBezTo>
                        <a:pt x="331" y="182"/>
                        <a:pt x="316" y="189"/>
                        <a:pt x="305" y="197"/>
                      </a:cubicBezTo>
                      <a:cubicBezTo>
                        <a:pt x="298" y="220"/>
                        <a:pt x="300" y="213"/>
                        <a:pt x="329" y="216"/>
                      </a:cubicBezTo>
                      <a:cubicBezTo>
                        <a:pt x="336" y="236"/>
                        <a:pt x="308" y="227"/>
                        <a:pt x="296" y="226"/>
                      </a:cubicBezTo>
                      <a:cubicBezTo>
                        <a:pt x="274" y="228"/>
                        <a:pt x="258" y="231"/>
                        <a:pt x="236" y="228"/>
                      </a:cubicBezTo>
                      <a:cubicBezTo>
                        <a:pt x="238" y="227"/>
                        <a:pt x="243" y="228"/>
                        <a:pt x="243" y="226"/>
                      </a:cubicBezTo>
                      <a:cubicBezTo>
                        <a:pt x="243" y="216"/>
                        <a:pt x="216" y="216"/>
                        <a:pt x="216" y="216"/>
                      </a:cubicBezTo>
                      <a:cubicBezTo>
                        <a:pt x="230" y="212"/>
                        <a:pt x="226" y="199"/>
                        <a:pt x="214" y="195"/>
                      </a:cubicBezTo>
                      <a:cubicBezTo>
                        <a:pt x="207" y="200"/>
                        <a:pt x="198" y="204"/>
                        <a:pt x="190" y="207"/>
                      </a:cubicBezTo>
                      <a:cubicBezTo>
                        <a:pt x="184" y="209"/>
                        <a:pt x="173" y="212"/>
                        <a:pt x="173" y="212"/>
                      </a:cubicBezTo>
                      <a:cubicBezTo>
                        <a:pt x="134" y="210"/>
                        <a:pt x="118" y="211"/>
                        <a:pt x="87" y="202"/>
                      </a:cubicBezTo>
                      <a:cubicBezTo>
                        <a:pt x="66" y="172"/>
                        <a:pt x="117" y="181"/>
                        <a:pt x="137" y="180"/>
                      </a:cubicBezTo>
                      <a:cubicBezTo>
                        <a:pt x="139" y="179"/>
                        <a:pt x="152" y="176"/>
                        <a:pt x="152" y="173"/>
                      </a:cubicBezTo>
                      <a:cubicBezTo>
                        <a:pt x="152" y="165"/>
                        <a:pt x="138" y="167"/>
                        <a:pt x="130" y="166"/>
                      </a:cubicBezTo>
                      <a:cubicBezTo>
                        <a:pt x="118" y="165"/>
                        <a:pt x="106" y="165"/>
                        <a:pt x="94" y="164"/>
                      </a:cubicBezTo>
                      <a:cubicBezTo>
                        <a:pt x="128" y="140"/>
                        <a:pt x="73" y="143"/>
                        <a:pt x="56" y="142"/>
                      </a:cubicBezTo>
                      <a:cubicBezTo>
                        <a:pt x="41" y="140"/>
                        <a:pt x="35" y="139"/>
                        <a:pt x="22" y="135"/>
                      </a:cubicBezTo>
                      <a:cubicBezTo>
                        <a:pt x="17" y="116"/>
                        <a:pt x="54" y="117"/>
                        <a:pt x="65" y="116"/>
                      </a:cubicBezTo>
                      <a:cubicBezTo>
                        <a:pt x="99" y="106"/>
                        <a:pt x="69" y="105"/>
                        <a:pt x="48" y="101"/>
                      </a:cubicBezTo>
                      <a:cubicBezTo>
                        <a:pt x="44" y="88"/>
                        <a:pt x="58" y="85"/>
                        <a:pt x="68" y="80"/>
                      </a:cubicBezTo>
                      <a:cubicBezTo>
                        <a:pt x="73" y="61"/>
                        <a:pt x="24" y="66"/>
                        <a:pt x="17" y="65"/>
                      </a:cubicBezTo>
                      <a:cubicBezTo>
                        <a:pt x="8" y="62"/>
                        <a:pt x="4" y="62"/>
                        <a:pt x="0" y="53"/>
                      </a:cubicBezTo>
                      <a:cubicBezTo>
                        <a:pt x="6" y="39"/>
                        <a:pt x="30" y="42"/>
                        <a:pt x="44" y="39"/>
                      </a:cubicBezTo>
                      <a:cubicBezTo>
                        <a:pt x="49" y="30"/>
                        <a:pt x="45" y="33"/>
                        <a:pt x="56" y="29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  <xdr:sp macro="" textlink="">
              <xdr:nvSpPr>
                <xdr:cNvPr id="319" name="Freeform 157"/>
                <xdr:cNvSpPr>
                  <a:spLocks/>
                </xdr:cNvSpPr>
              </xdr:nvSpPr>
              <xdr:spPr bwMode="auto">
                <a:xfrm>
                  <a:off x="4344" y="2795"/>
                  <a:ext cx="124" cy="111"/>
                </a:xfrm>
                <a:custGeom>
                  <a:avLst/>
                  <a:gdLst>
                    <a:gd name="T0" fmla="*/ 53 w 91"/>
                    <a:gd name="T1" fmla="*/ 0 h 77"/>
                    <a:gd name="T2" fmla="*/ 0 w 91"/>
                    <a:gd name="T3" fmla="*/ 16 h 77"/>
                    <a:gd name="T4" fmla="*/ 2 w 91"/>
                    <a:gd name="T5" fmla="*/ 24 h 77"/>
                    <a:gd name="T6" fmla="*/ 29 w 91"/>
                    <a:gd name="T7" fmla="*/ 31 h 77"/>
                    <a:gd name="T8" fmla="*/ 36 w 91"/>
                    <a:gd name="T9" fmla="*/ 55 h 77"/>
                    <a:gd name="T10" fmla="*/ 43 w 91"/>
                    <a:gd name="T11" fmla="*/ 76 h 77"/>
                    <a:gd name="T12" fmla="*/ 57 w 91"/>
                    <a:gd name="T13" fmla="*/ 60 h 77"/>
                    <a:gd name="T14" fmla="*/ 81 w 91"/>
                    <a:gd name="T15" fmla="*/ 52 h 77"/>
                    <a:gd name="T16" fmla="*/ 91 w 91"/>
                    <a:gd name="T17" fmla="*/ 31 h 77"/>
                    <a:gd name="T18" fmla="*/ 77 w 91"/>
                    <a:gd name="T19" fmla="*/ 24 h 77"/>
                    <a:gd name="T20" fmla="*/ 69 w 91"/>
                    <a:gd name="T21" fmla="*/ 2 h 77"/>
                    <a:gd name="T22" fmla="*/ 53 w 91"/>
                    <a:gd name="T23" fmla="*/ 0 h 77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91" h="77">
                      <a:moveTo>
                        <a:pt x="53" y="0"/>
                      </a:moveTo>
                      <a:cubicBezTo>
                        <a:pt x="38" y="13"/>
                        <a:pt x="19" y="12"/>
                        <a:pt x="0" y="16"/>
                      </a:cubicBezTo>
                      <a:cubicBezTo>
                        <a:pt x="1" y="19"/>
                        <a:pt x="0" y="22"/>
                        <a:pt x="2" y="24"/>
                      </a:cubicBezTo>
                      <a:cubicBezTo>
                        <a:pt x="8" y="31"/>
                        <a:pt x="29" y="31"/>
                        <a:pt x="29" y="31"/>
                      </a:cubicBezTo>
                      <a:cubicBezTo>
                        <a:pt x="24" y="43"/>
                        <a:pt x="22" y="49"/>
                        <a:pt x="36" y="55"/>
                      </a:cubicBezTo>
                      <a:cubicBezTo>
                        <a:pt x="32" y="65"/>
                        <a:pt x="33" y="70"/>
                        <a:pt x="43" y="76"/>
                      </a:cubicBezTo>
                      <a:cubicBezTo>
                        <a:pt x="58" y="73"/>
                        <a:pt x="52" y="77"/>
                        <a:pt x="57" y="60"/>
                      </a:cubicBezTo>
                      <a:cubicBezTo>
                        <a:pt x="58" y="58"/>
                        <a:pt x="79" y="53"/>
                        <a:pt x="81" y="52"/>
                      </a:cubicBezTo>
                      <a:cubicBezTo>
                        <a:pt x="86" y="45"/>
                        <a:pt x="89" y="39"/>
                        <a:pt x="91" y="31"/>
                      </a:cubicBezTo>
                      <a:cubicBezTo>
                        <a:pt x="89" y="30"/>
                        <a:pt x="79" y="26"/>
                        <a:pt x="77" y="24"/>
                      </a:cubicBezTo>
                      <a:cubicBezTo>
                        <a:pt x="74" y="20"/>
                        <a:pt x="74" y="4"/>
                        <a:pt x="69" y="2"/>
                      </a:cubicBezTo>
                      <a:cubicBezTo>
                        <a:pt x="64" y="0"/>
                        <a:pt x="58" y="1"/>
                        <a:pt x="53" y="0"/>
                      </a:cubicBezTo>
                      <a:close/>
                    </a:path>
                  </a:pathLst>
                </a:custGeom>
                <a:gradFill rotWithShape="1">
                  <a:gsLst>
                    <a:gs pos="0">
                      <a:srgbClr val="008000"/>
                    </a:gs>
                    <a:gs pos="100000">
                      <a:srgbClr val="008000">
                        <a:gamma/>
                        <a:shade val="46275"/>
                        <a:invGamma/>
                      </a:srgbClr>
                    </a:gs>
                  </a:gsLst>
                  <a:lin ang="5400000" scaled="1"/>
                </a:gradFill>
                <a:ln w="3175" cmpd="sng">
                  <a:solidFill>
                    <a:schemeClr val="tx1"/>
                  </a:solidFill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GB"/>
                  </a:defPPr>
                  <a:lvl1pPr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1pPr>
                  <a:lvl2pPr marL="4572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2pPr>
                  <a:lvl3pPr marL="9144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3pPr>
                  <a:lvl4pPr marL="13716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4pPr>
                  <a:lvl5pPr marL="1828800" algn="l" rtl="0" fontAlgn="base">
                    <a:spcBef>
                      <a:spcPct val="0"/>
                    </a:spcBef>
                    <a:spcAft>
                      <a:spcPct val="0"/>
                    </a:spcAft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2400" kern="1200">
                      <a:solidFill>
                        <a:schemeClr val="tx1"/>
                      </a:solidFill>
                      <a:latin typeface="Arial" pitchFamily="34" charset="0"/>
                      <a:ea typeface="+mn-ea"/>
                      <a:cs typeface="+mn-cs"/>
                    </a:defRPr>
                  </a:lvl9pPr>
                </a:lstStyle>
                <a:p>
                  <a:endParaRPr lang="pl-PL"/>
                </a:p>
              </xdr:txBody>
            </xdr:sp>
          </xdr:grpSp>
          <xdr:sp macro="" textlink="">
            <xdr:nvSpPr>
              <xdr:cNvPr id="313" name="Freeform 157"/>
              <xdr:cNvSpPr>
                <a:spLocks/>
              </xdr:cNvSpPr>
            </xdr:nvSpPr>
            <xdr:spPr bwMode="auto">
              <a:xfrm rot="4678671">
                <a:off x="8126106" y="2213966"/>
                <a:ext cx="480534" cy="376136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311" name="Freeform 156"/>
            <xdr:cNvSpPr>
              <a:spLocks/>
            </xdr:cNvSpPr>
          </xdr:nvSpPr>
          <xdr:spPr bwMode="auto">
            <a:xfrm flipH="1">
              <a:off x="8239125" y="1677577"/>
              <a:ext cx="817234" cy="613635"/>
            </a:xfrm>
            <a:custGeom>
              <a:avLst/>
              <a:gdLst>
                <a:gd name="T0" fmla="*/ 271 w 432"/>
                <a:gd name="T1" fmla="*/ 34 h 195"/>
                <a:gd name="T2" fmla="*/ 302 w 432"/>
                <a:gd name="T3" fmla="*/ 33 h 195"/>
                <a:gd name="T4" fmla="*/ 312 w 432"/>
                <a:gd name="T5" fmla="*/ 19 h 195"/>
                <a:gd name="T6" fmla="*/ 338 w 432"/>
                <a:gd name="T7" fmla="*/ 2 h 195"/>
                <a:gd name="T8" fmla="*/ 382 w 432"/>
                <a:gd name="T9" fmla="*/ 0 h 195"/>
                <a:gd name="T10" fmla="*/ 420 w 432"/>
                <a:gd name="T11" fmla="*/ 7 h 195"/>
                <a:gd name="T12" fmla="*/ 432 w 432"/>
                <a:gd name="T13" fmla="*/ 26 h 195"/>
                <a:gd name="T14" fmla="*/ 410 w 432"/>
                <a:gd name="T15" fmla="*/ 40 h 195"/>
                <a:gd name="T16" fmla="*/ 394 w 432"/>
                <a:gd name="T17" fmla="*/ 67 h 195"/>
                <a:gd name="T18" fmla="*/ 346 w 432"/>
                <a:gd name="T19" fmla="*/ 64 h 195"/>
                <a:gd name="T20" fmla="*/ 336 w 432"/>
                <a:gd name="T21" fmla="*/ 81 h 195"/>
                <a:gd name="T22" fmla="*/ 362 w 432"/>
                <a:gd name="T23" fmla="*/ 84 h 195"/>
                <a:gd name="T24" fmla="*/ 377 w 432"/>
                <a:gd name="T25" fmla="*/ 112 h 195"/>
                <a:gd name="T26" fmla="*/ 413 w 432"/>
                <a:gd name="T27" fmla="*/ 124 h 195"/>
                <a:gd name="T28" fmla="*/ 425 w 432"/>
                <a:gd name="T29" fmla="*/ 151 h 195"/>
                <a:gd name="T30" fmla="*/ 420 w 432"/>
                <a:gd name="T31" fmla="*/ 168 h 195"/>
                <a:gd name="T32" fmla="*/ 386 w 432"/>
                <a:gd name="T33" fmla="*/ 180 h 195"/>
                <a:gd name="T34" fmla="*/ 353 w 432"/>
                <a:gd name="T35" fmla="*/ 163 h 195"/>
                <a:gd name="T36" fmla="*/ 319 w 432"/>
                <a:gd name="T37" fmla="*/ 172 h 195"/>
                <a:gd name="T38" fmla="*/ 312 w 432"/>
                <a:gd name="T39" fmla="*/ 153 h 195"/>
                <a:gd name="T40" fmla="*/ 305 w 432"/>
                <a:gd name="T41" fmla="*/ 136 h 195"/>
                <a:gd name="T42" fmla="*/ 295 w 432"/>
                <a:gd name="T43" fmla="*/ 122 h 195"/>
                <a:gd name="T44" fmla="*/ 288 w 432"/>
                <a:gd name="T45" fmla="*/ 168 h 195"/>
                <a:gd name="T46" fmla="*/ 274 w 432"/>
                <a:gd name="T47" fmla="*/ 177 h 195"/>
                <a:gd name="T48" fmla="*/ 228 w 432"/>
                <a:gd name="T49" fmla="*/ 177 h 195"/>
                <a:gd name="T50" fmla="*/ 218 w 432"/>
                <a:gd name="T51" fmla="*/ 172 h 195"/>
                <a:gd name="T52" fmla="*/ 204 w 432"/>
                <a:gd name="T53" fmla="*/ 170 h 195"/>
                <a:gd name="T54" fmla="*/ 170 w 432"/>
                <a:gd name="T55" fmla="*/ 141 h 195"/>
                <a:gd name="T56" fmla="*/ 142 w 432"/>
                <a:gd name="T57" fmla="*/ 148 h 195"/>
                <a:gd name="T58" fmla="*/ 113 w 432"/>
                <a:gd name="T59" fmla="*/ 148 h 195"/>
                <a:gd name="T60" fmla="*/ 89 w 432"/>
                <a:gd name="T61" fmla="*/ 139 h 195"/>
                <a:gd name="T62" fmla="*/ 55 w 432"/>
                <a:gd name="T63" fmla="*/ 144 h 195"/>
                <a:gd name="T64" fmla="*/ 0 w 432"/>
                <a:gd name="T65" fmla="*/ 127 h 195"/>
                <a:gd name="T66" fmla="*/ 26 w 432"/>
                <a:gd name="T67" fmla="*/ 120 h 195"/>
                <a:gd name="T68" fmla="*/ 46 w 432"/>
                <a:gd name="T69" fmla="*/ 98 h 195"/>
                <a:gd name="T70" fmla="*/ 58 w 432"/>
                <a:gd name="T71" fmla="*/ 86 h 195"/>
                <a:gd name="T72" fmla="*/ 48 w 432"/>
                <a:gd name="T73" fmla="*/ 72 h 195"/>
                <a:gd name="T74" fmla="*/ 12 w 432"/>
                <a:gd name="T75" fmla="*/ 40 h 195"/>
                <a:gd name="T76" fmla="*/ 24 w 432"/>
                <a:gd name="T77" fmla="*/ 38 h 195"/>
                <a:gd name="T78" fmla="*/ 31 w 432"/>
                <a:gd name="T79" fmla="*/ 40 h 195"/>
                <a:gd name="T80" fmla="*/ 43 w 432"/>
                <a:gd name="T81" fmla="*/ 19 h 195"/>
                <a:gd name="T82" fmla="*/ 127 w 432"/>
                <a:gd name="T83" fmla="*/ 21 h 195"/>
                <a:gd name="T84" fmla="*/ 163 w 432"/>
                <a:gd name="T85" fmla="*/ 7 h 195"/>
                <a:gd name="T86" fmla="*/ 209 w 432"/>
                <a:gd name="T87" fmla="*/ 36 h 195"/>
                <a:gd name="T88" fmla="*/ 211 w 432"/>
                <a:gd name="T89" fmla="*/ 57 h 195"/>
                <a:gd name="T90" fmla="*/ 240 w 432"/>
                <a:gd name="T91" fmla="*/ 57 h 195"/>
                <a:gd name="T92" fmla="*/ 264 w 432"/>
                <a:gd name="T93" fmla="*/ 40 h 195"/>
                <a:gd name="connsiteX0" fmla="*/ 6273 w 10000"/>
                <a:gd name="connsiteY0" fmla="*/ 1744 h 9523"/>
                <a:gd name="connsiteX1" fmla="*/ 6991 w 10000"/>
                <a:gd name="connsiteY1" fmla="*/ 1692 h 9523"/>
                <a:gd name="connsiteX2" fmla="*/ 7222 w 10000"/>
                <a:gd name="connsiteY2" fmla="*/ 974 h 9523"/>
                <a:gd name="connsiteX3" fmla="*/ 7824 w 10000"/>
                <a:gd name="connsiteY3" fmla="*/ 103 h 9523"/>
                <a:gd name="connsiteX4" fmla="*/ 8843 w 10000"/>
                <a:gd name="connsiteY4" fmla="*/ 0 h 9523"/>
                <a:gd name="connsiteX5" fmla="*/ 9722 w 10000"/>
                <a:gd name="connsiteY5" fmla="*/ 359 h 9523"/>
                <a:gd name="connsiteX6" fmla="*/ 10000 w 10000"/>
                <a:gd name="connsiteY6" fmla="*/ 1333 h 9523"/>
                <a:gd name="connsiteX7" fmla="*/ 9491 w 10000"/>
                <a:gd name="connsiteY7" fmla="*/ 2051 h 9523"/>
                <a:gd name="connsiteX8" fmla="*/ 9120 w 10000"/>
                <a:gd name="connsiteY8" fmla="*/ 3436 h 9523"/>
                <a:gd name="connsiteX9" fmla="*/ 9069 w 10000"/>
                <a:gd name="connsiteY9" fmla="*/ 4631 h 9523"/>
                <a:gd name="connsiteX10" fmla="*/ 7778 w 10000"/>
                <a:gd name="connsiteY10" fmla="*/ 4154 h 9523"/>
                <a:gd name="connsiteX11" fmla="*/ 8380 w 10000"/>
                <a:gd name="connsiteY11" fmla="*/ 4308 h 9523"/>
                <a:gd name="connsiteX12" fmla="*/ 8727 w 10000"/>
                <a:gd name="connsiteY12" fmla="*/ 5744 h 9523"/>
                <a:gd name="connsiteX13" fmla="*/ 9560 w 10000"/>
                <a:gd name="connsiteY13" fmla="*/ 6359 h 9523"/>
                <a:gd name="connsiteX14" fmla="*/ 9838 w 10000"/>
                <a:gd name="connsiteY14" fmla="*/ 7744 h 9523"/>
                <a:gd name="connsiteX15" fmla="*/ 9722 w 10000"/>
                <a:gd name="connsiteY15" fmla="*/ 8615 h 9523"/>
                <a:gd name="connsiteX16" fmla="*/ 8935 w 10000"/>
                <a:gd name="connsiteY16" fmla="*/ 9231 h 9523"/>
                <a:gd name="connsiteX17" fmla="*/ 8171 w 10000"/>
                <a:gd name="connsiteY17" fmla="*/ 8359 h 9523"/>
                <a:gd name="connsiteX18" fmla="*/ 7384 w 10000"/>
                <a:gd name="connsiteY18" fmla="*/ 8821 h 9523"/>
                <a:gd name="connsiteX19" fmla="*/ 7222 w 10000"/>
                <a:gd name="connsiteY19" fmla="*/ 7846 h 9523"/>
                <a:gd name="connsiteX20" fmla="*/ 7060 w 10000"/>
                <a:gd name="connsiteY20" fmla="*/ 6974 h 9523"/>
                <a:gd name="connsiteX21" fmla="*/ 6829 w 10000"/>
                <a:gd name="connsiteY21" fmla="*/ 6256 h 9523"/>
                <a:gd name="connsiteX22" fmla="*/ 6667 w 10000"/>
                <a:gd name="connsiteY22" fmla="*/ 8615 h 9523"/>
                <a:gd name="connsiteX23" fmla="*/ 6343 w 10000"/>
                <a:gd name="connsiteY23" fmla="*/ 9077 h 9523"/>
                <a:gd name="connsiteX24" fmla="*/ 5278 w 10000"/>
                <a:gd name="connsiteY24" fmla="*/ 9077 h 9523"/>
                <a:gd name="connsiteX25" fmla="*/ 5046 w 10000"/>
                <a:gd name="connsiteY25" fmla="*/ 8821 h 9523"/>
                <a:gd name="connsiteX26" fmla="*/ 4722 w 10000"/>
                <a:gd name="connsiteY26" fmla="*/ 8718 h 9523"/>
                <a:gd name="connsiteX27" fmla="*/ 3935 w 10000"/>
                <a:gd name="connsiteY27" fmla="*/ 7231 h 9523"/>
                <a:gd name="connsiteX28" fmla="*/ 3287 w 10000"/>
                <a:gd name="connsiteY28" fmla="*/ 7590 h 9523"/>
                <a:gd name="connsiteX29" fmla="*/ 2616 w 10000"/>
                <a:gd name="connsiteY29" fmla="*/ 7590 h 9523"/>
                <a:gd name="connsiteX30" fmla="*/ 2060 w 10000"/>
                <a:gd name="connsiteY30" fmla="*/ 7128 h 9523"/>
                <a:gd name="connsiteX31" fmla="*/ 1273 w 10000"/>
                <a:gd name="connsiteY31" fmla="*/ 7385 h 9523"/>
                <a:gd name="connsiteX32" fmla="*/ 0 w 10000"/>
                <a:gd name="connsiteY32" fmla="*/ 6513 h 9523"/>
                <a:gd name="connsiteX33" fmla="*/ 602 w 10000"/>
                <a:gd name="connsiteY33" fmla="*/ 6154 h 9523"/>
                <a:gd name="connsiteX34" fmla="*/ 1065 w 10000"/>
                <a:gd name="connsiteY34" fmla="*/ 5026 h 9523"/>
                <a:gd name="connsiteX35" fmla="*/ 1343 w 10000"/>
                <a:gd name="connsiteY35" fmla="*/ 4410 h 9523"/>
                <a:gd name="connsiteX36" fmla="*/ 1111 w 10000"/>
                <a:gd name="connsiteY36" fmla="*/ 3692 h 9523"/>
                <a:gd name="connsiteX37" fmla="*/ 278 w 10000"/>
                <a:gd name="connsiteY37" fmla="*/ 2051 h 9523"/>
                <a:gd name="connsiteX38" fmla="*/ 556 w 10000"/>
                <a:gd name="connsiteY38" fmla="*/ 1949 h 9523"/>
                <a:gd name="connsiteX39" fmla="*/ 718 w 10000"/>
                <a:gd name="connsiteY39" fmla="*/ 2051 h 9523"/>
                <a:gd name="connsiteX40" fmla="*/ 995 w 10000"/>
                <a:gd name="connsiteY40" fmla="*/ 974 h 9523"/>
                <a:gd name="connsiteX41" fmla="*/ 2940 w 10000"/>
                <a:gd name="connsiteY41" fmla="*/ 1077 h 9523"/>
                <a:gd name="connsiteX42" fmla="*/ 3773 w 10000"/>
                <a:gd name="connsiteY42" fmla="*/ 359 h 9523"/>
                <a:gd name="connsiteX43" fmla="*/ 4838 w 10000"/>
                <a:gd name="connsiteY43" fmla="*/ 1846 h 9523"/>
                <a:gd name="connsiteX44" fmla="*/ 4884 w 10000"/>
                <a:gd name="connsiteY44" fmla="*/ 2923 h 9523"/>
                <a:gd name="connsiteX45" fmla="*/ 5556 w 10000"/>
                <a:gd name="connsiteY45" fmla="*/ 2923 h 9523"/>
                <a:gd name="connsiteX46" fmla="*/ 6111 w 10000"/>
                <a:gd name="connsiteY46" fmla="*/ 2051 h 9523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7778 w 10000"/>
                <a:gd name="connsiteY10" fmla="*/ 4362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  <a:gd name="connsiteX0" fmla="*/ 6273 w 10000"/>
                <a:gd name="connsiteY0" fmla="*/ 1831 h 10000"/>
                <a:gd name="connsiteX1" fmla="*/ 6991 w 10000"/>
                <a:gd name="connsiteY1" fmla="*/ 1777 h 10000"/>
                <a:gd name="connsiteX2" fmla="*/ 7222 w 10000"/>
                <a:gd name="connsiteY2" fmla="*/ 1023 h 10000"/>
                <a:gd name="connsiteX3" fmla="*/ 7824 w 10000"/>
                <a:gd name="connsiteY3" fmla="*/ 108 h 10000"/>
                <a:gd name="connsiteX4" fmla="*/ 8843 w 10000"/>
                <a:gd name="connsiteY4" fmla="*/ 0 h 10000"/>
                <a:gd name="connsiteX5" fmla="*/ 9722 w 10000"/>
                <a:gd name="connsiteY5" fmla="*/ 377 h 10000"/>
                <a:gd name="connsiteX6" fmla="*/ 10000 w 10000"/>
                <a:gd name="connsiteY6" fmla="*/ 1400 h 10000"/>
                <a:gd name="connsiteX7" fmla="*/ 9491 w 10000"/>
                <a:gd name="connsiteY7" fmla="*/ 2154 h 10000"/>
                <a:gd name="connsiteX8" fmla="*/ 9120 w 10000"/>
                <a:gd name="connsiteY8" fmla="*/ 3608 h 10000"/>
                <a:gd name="connsiteX9" fmla="*/ 9069 w 10000"/>
                <a:gd name="connsiteY9" fmla="*/ 4863 h 10000"/>
                <a:gd name="connsiteX10" fmla="*/ 8884 w 10000"/>
                <a:gd name="connsiteY10" fmla="*/ 5780 h 10000"/>
                <a:gd name="connsiteX11" fmla="*/ 8610 w 10000"/>
                <a:gd name="connsiteY11" fmla="*/ 5169 h 10000"/>
                <a:gd name="connsiteX12" fmla="*/ 8727 w 10000"/>
                <a:gd name="connsiteY12" fmla="*/ 6032 h 10000"/>
                <a:gd name="connsiteX13" fmla="*/ 9560 w 10000"/>
                <a:gd name="connsiteY13" fmla="*/ 6678 h 10000"/>
                <a:gd name="connsiteX14" fmla="*/ 9838 w 10000"/>
                <a:gd name="connsiteY14" fmla="*/ 8132 h 10000"/>
                <a:gd name="connsiteX15" fmla="*/ 9722 w 10000"/>
                <a:gd name="connsiteY15" fmla="*/ 9047 h 10000"/>
                <a:gd name="connsiteX16" fmla="*/ 8935 w 10000"/>
                <a:gd name="connsiteY16" fmla="*/ 9693 h 10000"/>
                <a:gd name="connsiteX17" fmla="*/ 8171 w 10000"/>
                <a:gd name="connsiteY17" fmla="*/ 8778 h 10000"/>
                <a:gd name="connsiteX18" fmla="*/ 7384 w 10000"/>
                <a:gd name="connsiteY18" fmla="*/ 9263 h 10000"/>
                <a:gd name="connsiteX19" fmla="*/ 7222 w 10000"/>
                <a:gd name="connsiteY19" fmla="*/ 8239 h 10000"/>
                <a:gd name="connsiteX20" fmla="*/ 7060 w 10000"/>
                <a:gd name="connsiteY20" fmla="*/ 7323 h 10000"/>
                <a:gd name="connsiteX21" fmla="*/ 6829 w 10000"/>
                <a:gd name="connsiteY21" fmla="*/ 6569 h 10000"/>
                <a:gd name="connsiteX22" fmla="*/ 6667 w 10000"/>
                <a:gd name="connsiteY22" fmla="*/ 9047 h 10000"/>
                <a:gd name="connsiteX23" fmla="*/ 6343 w 10000"/>
                <a:gd name="connsiteY23" fmla="*/ 9532 h 10000"/>
                <a:gd name="connsiteX24" fmla="*/ 5278 w 10000"/>
                <a:gd name="connsiteY24" fmla="*/ 9532 h 10000"/>
                <a:gd name="connsiteX25" fmla="*/ 5046 w 10000"/>
                <a:gd name="connsiteY25" fmla="*/ 9263 h 10000"/>
                <a:gd name="connsiteX26" fmla="*/ 4722 w 10000"/>
                <a:gd name="connsiteY26" fmla="*/ 9155 h 10000"/>
                <a:gd name="connsiteX27" fmla="*/ 3935 w 10000"/>
                <a:gd name="connsiteY27" fmla="*/ 7593 h 10000"/>
                <a:gd name="connsiteX28" fmla="*/ 3287 w 10000"/>
                <a:gd name="connsiteY28" fmla="*/ 7970 h 10000"/>
                <a:gd name="connsiteX29" fmla="*/ 2616 w 10000"/>
                <a:gd name="connsiteY29" fmla="*/ 7970 h 10000"/>
                <a:gd name="connsiteX30" fmla="*/ 2060 w 10000"/>
                <a:gd name="connsiteY30" fmla="*/ 7485 h 10000"/>
                <a:gd name="connsiteX31" fmla="*/ 1273 w 10000"/>
                <a:gd name="connsiteY31" fmla="*/ 7755 h 10000"/>
                <a:gd name="connsiteX32" fmla="*/ 0 w 10000"/>
                <a:gd name="connsiteY32" fmla="*/ 6839 h 10000"/>
                <a:gd name="connsiteX33" fmla="*/ 602 w 10000"/>
                <a:gd name="connsiteY33" fmla="*/ 6462 h 10000"/>
                <a:gd name="connsiteX34" fmla="*/ 1065 w 10000"/>
                <a:gd name="connsiteY34" fmla="*/ 5278 h 10000"/>
                <a:gd name="connsiteX35" fmla="*/ 1343 w 10000"/>
                <a:gd name="connsiteY35" fmla="*/ 4631 h 10000"/>
                <a:gd name="connsiteX36" fmla="*/ 1111 w 10000"/>
                <a:gd name="connsiteY36" fmla="*/ 3877 h 10000"/>
                <a:gd name="connsiteX37" fmla="*/ 278 w 10000"/>
                <a:gd name="connsiteY37" fmla="*/ 2154 h 10000"/>
                <a:gd name="connsiteX38" fmla="*/ 556 w 10000"/>
                <a:gd name="connsiteY38" fmla="*/ 2047 h 10000"/>
                <a:gd name="connsiteX39" fmla="*/ 718 w 10000"/>
                <a:gd name="connsiteY39" fmla="*/ 2154 h 10000"/>
                <a:gd name="connsiteX40" fmla="*/ 995 w 10000"/>
                <a:gd name="connsiteY40" fmla="*/ 1023 h 10000"/>
                <a:gd name="connsiteX41" fmla="*/ 2940 w 10000"/>
                <a:gd name="connsiteY41" fmla="*/ 1131 h 10000"/>
                <a:gd name="connsiteX42" fmla="*/ 3773 w 10000"/>
                <a:gd name="connsiteY42" fmla="*/ 377 h 10000"/>
                <a:gd name="connsiteX43" fmla="*/ 4838 w 10000"/>
                <a:gd name="connsiteY43" fmla="*/ 1938 h 10000"/>
                <a:gd name="connsiteX44" fmla="*/ 4884 w 10000"/>
                <a:gd name="connsiteY44" fmla="*/ 3069 h 10000"/>
                <a:gd name="connsiteX45" fmla="*/ 5556 w 10000"/>
                <a:gd name="connsiteY45" fmla="*/ 3069 h 10000"/>
                <a:gd name="connsiteX46" fmla="*/ 6111 w 10000"/>
                <a:gd name="connsiteY46" fmla="*/ 2154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</a:cxnLst>
              <a:rect l="l" t="t" r="r" b="b"/>
              <a:pathLst>
                <a:path w="10000" h="10000">
                  <a:moveTo>
                    <a:pt x="6273" y="1831"/>
                  </a:moveTo>
                  <a:cubicBezTo>
                    <a:pt x="6296" y="1992"/>
                    <a:pt x="6921" y="1831"/>
                    <a:pt x="6991" y="1777"/>
                  </a:cubicBezTo>
                  <a:cubicBezTo>
                    <a:pt x="7106" y="1670"/>
                    <a:pt x="7106" y="1185"/>
                    <a:pt x="7222" y="1023"/>
                  </a:cubicBezTo>
                  <a:cubicBezTo>
                    <a:pt x="7454" y="646"/>
                    <a:pt x="7523" y="323"/>
                    <a:pt x="7824" y="108"/>
                  </a:cubicBezTo>
                  <a:cubicBezTo>
                    <a:pt x="8356" y="215"/>
                    <a:pt x="8403" y="215"/>
                    <a:pt x="8843" y="0"/>
                  </a:cubicBezTo>
                  <a:cubicBezTo>
                    <a:pt x="9236" y="54"/>
                    <a:pt x="9398" y="54"/>
                    <a:pt x="9722" y="377"/>
                  </a:cubicBezTo>
                  <a:cubicBezTo>
                    <a:pt x="9792" y="916"/>
                    <a:pt x="9931" y="862"/>
                    <a:pt x="10000" y="1400"/>
                  </a:cubicBezTo>
                  <a:cubicBezTo>
                    <a:pt x="9931" y="2047"/>
                    <a:pt x="9769" y="2047"/>
                    <a:pt x="9491" y="2154"/>
                  </a:cubicBezTo>
                  <a:cubicBezTo>
                    <a:pt x="9444" y="3608"/>
                    <a:pt x="9537" y="3178"/>
                    <a:pt x="9120" y="3608"/>
                  </a:cubicBezTo>
                  <a:cubicBezTo>
                    <a:pt x="8634" y="3446"/>
                    <a:pt x="9532" y="4755"/>
                    <a:pt x="9069" y="4863"/>
                  </a:cubicBezTo>
                  <a:cubicBezTo>
                    <a:pt x="9023" y="4917"/>
                    <a:pt x="8606" y="5565"/>
                    <a:pt x="8884" y="5780"/>
                  </a:cubicBezTo>
                  <a:cubicBezTo>
                    <a:pt x="9069" y="5942"/>
                    <a:pt x="8401" y="5114"/>
                    <a:pt x="8610" y="5169"/>
                  </a:cubicBezTo>
                  <a:cubicBezTo>
                    <a:pt x="8540" y="6300"/>
                    <a:pt x="8356" y="5547"/>
                    <a:pt x="8727" y="6032"/>
                  </a:cubicBezTo>
                  <a:cubicBezTo>
                    <a:pt x="8819" y="7001"/>
                    <a:pt x="9213" y="6462"/>
                    <a:pt x="9560" y="6678"/>
                  </a:cubicBezTo>
                  <a:cubicBezTo>
                    <a:pt x="9792" y="7054"/>
                    <a:pt x="9722" y="7539"/>
                    <a:pt x="9838" y="8132"/>
                  </a:cubicBezTo>
                  <a:cubicBezTo>
                    <a:pt x="9792" y="8401"/>
                    <a:pt x="9792" y="8778"/>
                    <a:pt x="9722" y="9047"/>
                  </a:cubicBezTo>
                  <a:cubicBezTo>
                    <a:pt x="9606" y="9478"/>
                    <a:pt x="9120" y="9585"/>
                    <a:pt x="8935" y="9693"/>
                  </a:cubicBezTo>
                  <a:cubicBezTo>
                    <a:pt x="8449" y="9532"/>
                    <a:pt x="8426" y="9585"/>
                    <a:pt x="8171" y="8778"/>
                  </a:cubicBezTo>
                  <a:cubicBezTo>
                    <a:pt x="7894" y="8886"/>
                    <a:pt x="7639" y="8939"/>
                    <a:pt x="7384" y="9263"/>
                  </a:cubicBezTo>
                  <a:cubicBezTo>
                    <a:pt x="7176" y="8993"/>
                    <a:pt x="7153" y="8778"/>
                    <a:pt x="7222" y="8239"/>
                  </a:cubicBezTo>
                  <a:cubicBezTo>
                    <a:pt x="7176" y="7647"/>
                    <a:pt x="7199" y="7808"/>
                    <a:pt x="7060" y="7323"/>
                  </a:cubicBezTo>
                  <a:cubicBezTo>
                    <a:pt x="6991" y="7054"/>
                    <a:pt x="6829" y="6569"/>
                    <a:pt x="6829" y="6569"/>
                  </a:cubicBezTo>
                  <a:cubicBezTo>
                    <a:pt x="6412" y="6839"/>
                    <a:pt x="6829" y="8185"/>
                    <a:pt x="6667" y="9047"/>
                  </a:cubicBezTo>
                  <a:cubicBezTo>
                    <a:pt x="6620" y="9316"/>
                    <a:pt x="6458" y="9370"/>
                    <a:pt x="6343" y="9532"/>
                  </a:cubicBezTo>
                  <a:cubicBezTo>
                    <a:pt x="6157" y="10501"/>
                    <a:pt x="5625" y="9693"/>
                    <a:pt x="5278" y="9532"/>
                  </a:cubicBezTo>
                  <a:cubicBezTo>
                    <a:pt x="5208" y="9424"/>
                    <a:pt x="5139" y="9316"/>
                    <a:pt x="5046" y="9263"/>
                  </a:cubicBezTo>
                  <a:cubicBezTo>
                    <a:pt x="4931" y="9208"/>
                    <a:pt x="4815" y="9263"/>
                    <a:pt x="4722" y="9155"/>
                  </a:cubicBezTo>
                  <a:cubicBezTo>
                    <a:pt x="4352" y="8778"/>
                    <a:pt x="4282" y="7916"/>
                    <a:pt x="3935" y="7593"/>
                  </a:cubicBezTo>
                  <a:cubicBezTo>
                    <a:pt x="3727" y="7808"/>
                    <a:pt x="3495" y="7808"/>
                    <a:pt x="3287" y="7970"/>
                  </a:cubicBezTo>
                  <a:cubicBezTo>
                    <a:pt x="3032" y="8347"/>
                    <a:pt x="2870" y="8239"/>
                    <a:pt x="2616" y="7970"/>
                  </a:cubicBezTo>
                  <a:cubicBezTo>
                    <a:pt x="2431" y="7001"/>
                    <a:pt x="2546" y="7108"/>
                    <a:pt x="2060" y="7485"/>
                  </a:cubicBezTo>
                  <a:cubicBezTo>
                    <a:pt x="1644" y="7323"/>
                    <a:pt x="1597" y="7216"/>
                    <a:pt x="1273" y="7755"/>
                  </a:cubicBezTo>
                  <a:cubicBezTo>
                    <a:pt x="694" y="7647"/>
                    <a:pt x="324" y="7916"/>
                    <a:pt x="0" y="6839"/>
                  </a:cubicBezTo>
                  <a:cubicBezTo>
                    <a:pt x="69" y="5815"/>
                    <a:pt x="255" y="6139"/>
                    <a:pt x="602" y="6462"/>
                  </a:cubicBezTo>
                  <a:cubicBezTo>
                    <a:pt x="394" y="5493"/>
                    <a:pt x="694" y="5385"/>
                    <a:pt x="1065" y="5278"/>
                  </a:cubicBezTo>
                  <a:cubicBezTo>
                    <a:pt x="1134" y="5008"/>
                    <a:pt x="1296" y="4901"/>
                    <a:pt x="1343" y="4631"/>
                  </a:cubicBezTo>
                  <a:cubicBezTo>
                    <a:pt x="1412" y="4092"/>
                    <a:pt x="1204" y="4092"/>
                    <a:pt x="1111" y="3877"/>
                  </a:cubicBezTo>
                  <a:cubicBezTo>
                    <a:pt x="833" y="3285"/>
                    <a:pt x="579" y="2692"/>
                    <a:pt x="278" y="2154"/>
                  </a:cubicBezTo>
                  <a:cubicBezTo>
                    <a:pt x="370" y="2100"/>
                    <a:pt x="463" y="2047"/>
                    <a:pt x="556" y="2047"/>
                  </a:cubicBezTo>
                  <a:cubicBezTo>
                    <a:pt x="602" y="2047"/>
                    <a:pt x="671" y="2208"/>
                    <a:pt x="718" y="2154"/>
                  </a:cubicBezTo>
                  <a:cubicBezTo>
                    <a:pt x="764" y="2100"/>
                    <a:pt x="949" y="1185"/>
                    <a:pt x="995" y="1023"/>
                  </a:cubicBezTo>
                  <a:cubicBezTo>
                    <a:pt x="1898" y="1185"/>
                    <a:pt x="1875" y="1293"/>
                    <a:pt x="2940" y="1131"/>
                  </a:cubicBezTo>
                  <a:cubicBezTo>
                    <a:pt x="3218" y="916"/>
                    <a:pt x="3472" y="592"/>
                    <a:pt x="3773" y="377"/>
                  </a:cubicBezTo>
                  <a:cubicBezTo>
                    <a:pt x="4514" y="592"/>
                    <a:pt x="4329" y="1454"/>
                    <a:pt x="4838" y="1938"/>
                  </a:cubicBezTo>
                  <a:cubicBezTo>
                    <a:pt x="4884" y="2369"/>
                    <a:pt x="4838" y="2639"/>
                    <a:pt x="4884" y="3069"/>
                  </a:cubicBezTo>
                  <a:cubicBezTo>
                    <a:pt x="5185" y="2854"/>
                    <a:pt x="5255" y="2854"/>
                    <a:pt x="5556" y="3069"/>
                  </a:cubicBezTo>
                  <a:cubicBezTo>
                    <a:pt x="5718" y="2585"/>
                    <a:pt x="6019" y="2315"/>
                    <a:pt x="6111" y="2154"/>
                  </a:cubicBezTo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</xdr:grpSp>
    <xdr:clientData/>
  </xdr:twoCellAnchor>
  <xdr:twoCellAnchor>
    <xdr:from>
      <xdr:col>6</xdr:col>
      <xdr:colOff>507342</xdr:colOff>
      <xdr:row>11</xdr:row>
      <xdr:rowOff>164042</xdr:rowOff>
    </xdr:from>
    <xdr:to>
      <xdr:col>11</xdr:col>
      <xdr:colOff>199491</xdr:colOff>
      <xdr:row>24</xdr:row>
      <xdr:rowOff>68792</xdr:rowOff>
    </xdr:to>
    <xdr:graphicFrame macro="">
      <xdr:nvGraphicFramePr>
        <xdr:cNvPr id="60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468913</xdr:colOff>
      <xdr:row>11</xdr:row>
      <xdr:rowOff>185208</xdr:rowOff>
    </xdr:from>
    <xdr:to>
      <xdr:col>7</xdr:col>
      <xdr:colOff>95784</xdr:colOff>
      <xdr:row>23</xdr:row>
      <xdr:rowOff>137582</xdr:rowOff>
    </xdr:to>
    <xdr:graphicFrame macro="">
      <xdr:nvGraphicFramePr>
        <xdr:cNvPr id="61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333387</xdr:colOff>
      <xdr:row>12</xdr:row>
      <xdr:rowOff>1092</xdr:rowOff>
    </xdr:from>
    <xdr:to>
      <xdr:col>23</xdr:col>
      <xdr:colOff>529592</xdr:colOff>
      <xdr:row>24</xdr:row>
      <xdr:rowOff>84667</xdr:rowOff>
    </xdr:to>
    <xdr:graphicFrame macro="">
      <xdr:nvGraphicFramePr>
        <xdr:cNvPr id="120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543762</xdr:colOff>
      <xdr:row>11</xdr:row>
      <xdr:rowOff>180104</xdr:rowOff>
    </xdr:from>
    <xdr:to>
      <xdr:col>19</xdr:col>
      <xdr:colOff>239328</xdr:colOff>
      <xdr:row>24</xdr:row>
      <xdr:rowOff>84667</xdr:rowOff>
    </xdr:to>
    <xdr:graphicFrame macro="">
      <xdr:nvGraphicFramePr>
        <xdr:cNvPr id="121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566566</xdr:colOff>
      <xdr:row>3</xdr:row>
      <xdr:rowOff>146411</xdr:rowOff>
    </xdr:from>
    <xdr:to>
      <xdr:col>58</xdr:col>
      <xdr:colOff>606619</xdr:colOff>
      <xdr:row>20</xdr:row>
      <xdr:rowOff>23837</xdr:rowOff>
    </xdr:to>
    <xdr:graphicFrame macro="">
      <xdr:nvGraphicFramePr>
        <xdr:cNvPr id="122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19050</xdr:rowOff>
    </xdr:from>
    <xdr:to>
      <xdr:col>8</xdr:col>
      <xdr:colOff>102645</xdr:colOff>
      <xdr:row>20</xdr:row>
      <xdr:rowOff>182226</xdr:rowOff>
    </xdr:to>
    <xdr:graphicFrame macro="">
      <xdr:nvGraphicFramePr>
        <xdr:cNvPr id="2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12</xdr:row>
      <xdr:rowOff>57150</xdr:rowOff>
    </xdr:from>
    <xdr:to>
      <xdr:col>19</xdr:col>
      <xdr:colOff>256374</xdr:colOff>
      <xdr:row>24</xdr:row>
      <xdr:rowOff>29521</xdr:rowOff>
    </xdr:to>
    <xdr:grpSp>
      <xdr:nvGrpSpPr>
        <xdr:cNvPr id="5" name="Grupa 61"/>
        <xdr:cNvGrpSpPr/>
      </xdr:nvGrpSpPr>
      <xdr:grpSpPr>
        <a:xfrm>
          <a:off x="1095375" y="2295525"/>
          <a:ext cx="5947562" cy="2258371"/>
          <a:chOff x="563420" y="3203784"/>
          <a:chExt cx="5892794" cy="2144071"/>
        </a:xfrm>
      </xdr:grpSpPr>
      <xdr:grpSp>
        <xdr:nvGrpSpPr>
          <xdr:cNvPr id="6" name="Grupa 62"/>
          <xdr:cNvGrpSpPr/>
        </xdr:nvGrpSpPr>
        <xdr:grpSpPr>
          <a:xfrm flipH="1">
            <a:off x="5129146" y="3203784"/>
            <a:ext cx="1312567" cy="2126913"/>
            <a:chOff x="7391389" y="1460516"/>
            <a:chExt cx="1929376" cy="2157394"/>
          </a:xfrm>
        </xdr:grpSpPr>
        <xdr:grpSp>
          <xdr:nvGrpSpPr>
            <xdr:cNvPr id="54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56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7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8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9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0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1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62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55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7" name="Grupa 63"/>
          <xdr:cNvGrpSpPr/>
        </xdr:nvGrpSpPr>
        <xdr:grpSpPr>
          <a:xfrm>
            <a:off x="563420" y="3225300"/>
            <a:ext cx="1306983" cy="2120556"/>
            <a:chOff x="7391389" y="1460516"/>
            <a:chExt cx="1929376" cy="2157394"/>
          </a:xfrm>
        </xdr:grpSpPr>
        <xdr:grpSp>
          <xdr:nvGrpSpPr>
            <xdr:cNvPr id="45" name="Group 151"/>
            <xdr:cNvGrpSpPr>
              <a:grpSpLocks/>
            </xdr:cNvGrpSpPr>
          </xdr:nvGrpSpPr>
          <xdr:grpSpPr bwMode="auto">
            <a:xfrm>
              <a:off x="7391389" y="1460516"/>
              <a:ext cx="1929376" cy="2157394"/>
              <a:chOff x="4195" y="2298"/>
              <a:chExt cx="580" cy="847"/>
            </a:xfrm>
          </xdr:grpSpPr>
          <xdr:sp macro="" textlink="">
            <xdr:nvSpPr>
              <xdr:cNvPr id="47" name="Freeform 152"/>
              <xdr:cNvSpPr>
                <a:spLocks/>
              </xdr:cNvSpPr>
            </xdr:nvSpPr>
            <xdr:spPr bwMode="auto">
              <a:xfrm>
                <a:off x="4437" y="2694"/>
                <a:ext cx="76" cy="451"/>
              </a:xfrm>
              <a:custGeom>
                <a:avLst/>
                <a:gdLst>
                  <a:gd name="T0" fmla="*/ 26 w 76"/>
                  <a:gd name="T1" fmla="*/ 449 h 451"/>
                  <a:gd name="T2" fmla="*/ 36 w 76"/>
                  <a:gd name="T3" fmla="*/ 403 h 451"/>
                  <a:gd name="T4" fmla="*/ 40 w 76"/>
                  <a:gd name="T5" fmla="*/ 211 h 451"/>
                  <a:gd name="T6" fmla="*/ 21 w 76"/>
                  <a:gd name="T7" fmla="*/ 151 h 451"/>
                  <a:gd name="T8" fmla="*/ 4 w 76"/>
                  <a:gd name="T9" fmla="*/ 137 h 451"/>
                  <a:gd name="T10" fmla="*/ 2 w 76"/>
                  <a:gd name="T11" fmla="*/ 125 h 451"/>
                  <a:gd name="T12" fmla="*/ 9 w 76"/>
                  <a:gd name="T13" fmla="*/ 129 h 451"/>
                  <a:gd name="T14" fmla="*/ 24 w 76"/>
                  <a:gd name="T15" fmla="*/ 137 h 451"/>
                  <a:gd name="T16" fmla="*/ 38 w 76"/>
                  <a:gd name="T17" fmla="*/ 141 h 451"/>
                  <a:gd name="T18" fmla="*/ 36 w 76"/>
                  <a:gd name="T19" fmla="*/ 74 h 451"/>
                  <a:gd name="T20" fmla="*/ 38 w 76"/>
                  <a:gd name="T21" fmla="*/ 53 h 451"/>
                  <a:gd name="T22" fmla="*/ 21 w 76"/>
                  <a:gd name="T23" fmla="*/ 9 h 451"/>
                  <a:gd name="T24" fmla="*/ 28 w 76"/>
                  <a:gd name="T25" fmla="*/ 12 h 451"/>
                  <a:gd name="T26" fmla="*/ 43 w 76"/>
                  <a:gd name="T27" fmla="*/ 38 h 451"/>
                  <a:gd name="T28" fmla="*/ 40 w 76"/>
                  <a:gd name="T29" fmla="*/ 5 h 451"/>
                  <a:gd name="T30" fmla="*/ 43 w 76"/>
                  <a:gd name="T31" fmla="*/ 19 h 451"/>
                  <a:gd name="T32" fmla="*/ 48 w 76"/>
                  <a:gd name="T33" fmla="*/ 33 h 451"/>
                  <a:gd name="T34" fmla="*/ 55 w 76"/>
                  <a:gd name="T35" fmla="*/ 120 h 451"/>
                  <a:gd name="T36" fmla="*/ 74 w 76"/>
                  <a:gd name="T37" fmla="*/ 98 h 451"/>
                  <a:gd name="T38" fmla="*/ 57 w 76"/>
                  <a:gd name="T39" fmla="*/ 141 h 451"/>
                  <a:gd name="T40" fmla="*/ 60 w 76"/>
                  <a:gd name="T41" fmla="*/ 206 h 451"/>
                  <a:gd name="T42" fmla="*/ 57 w 76"/>
                  <a:gd name="T43" fmla="*/ 319 h 451"/>
                  <a:gd name="T44" fmla="*/ 64 w 76"/>
                  <a:gd name="T45" fmla="*/ 345 h 451"/>
                  <a:gd name="T46" fmla="*/ 67 w 76"/>
                  <a:gd name="T47" fmla="*/ 427 h 451"/>
                  <a:gd name="T48" fmla="*/ 74 w 76"/>
                  <a:gd name="T49" fmla="*/ 449 h 451"/>
                  <a:gd name="T50" fmla="*/ 67 w 76"/>
                  <a:gd name="T51" fmla="*/ 446 h 451"/>
                  <a:gd name="T52" fmla="*/ 26 w 76"/>
                  <a:gd name="T53" fmla="*/ 449 h 45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</a:cxnLst>
                <a:rect l="0" t="0" r="r" b="b"/>
                <a:pathLst>
                  <a:path w="76" h="451">
                    <a:moveTo>
                      <a:pt x="26" y="449"/>
                    </a:moveTo>
                    <a:cubicBezTo>
                      <a:pt x="30" y="434"/>
                      <a:pt x="31" y="418"/>
                      <a:pt x="36" y="403"/>
                    </a:cubicBezTo>
                    <a:cubicBezTo>
                      <a:pt x="37" y="339"/>
                      <a:pt x="40" y="275"/>
                      <a:pt x="40" y="211"/>
                    </a:cubicBezTo>
                    <a:cubicBezTo>
                      <a:pt x="40" y="184"/>
                      <a:pt x="47" y="158"/>
                      <a:pt x="21" y="151"/>
                    </a:cubicBezTo>
                    <a:cubicBezTo>
                      <a:pt x="13" y="145"/>
                      <a:pt x="8" y="146"/>
                      <a:pt x="4" y="137"/>
                    </a:cubicBezTo>
                    <a:cubicBezTo>
                      <a:pt x="3" y="133"/>
                      <a:pt x="0" y="128"/>
                      <a:pt x="2" y="125"/>
                    </a:cubicBezTo>
                    <a:cubicBezTo>
                      <a:pt x="3" y="123"/>
                      <a:pt x="7" y="128"/>
                      <a:pt x="9" y="129"/>
                    </a:cubicBezTo>
                    <a:cubicBezTo>
                      <a:pt x="14" y="132"/>
                      <a:pt x="19" y="135"/>
                      <a:pt x="24" y="137"/>
                    </a:cubicBezTo>
                    <a:cubicBezTo>
                      <a:pt x="28" y="139"/>
                      <a:pt x="38" y="141"/>
                      <a:pt x="38" y="141"/>
                    </a:cubicBezTo>
                    <a:cubicBezTo>
                      <a:pt x="37" y="119"/>
                      <a:pt x="36" y="96"/>
                      <a:pt x="36" y="74"/>
                    </a:cubicBezTo>
                    <a:cubicBezTo>
                      <a:pt x="36" y="67"/>
                      <a:pt x="38" y="60"/>
                      <a:pt x="38" y="53"/>
                    </a:cubicBezTo>
                    <a:cubicBezTo>
                      <a:pt x="38" y="42"/>
                      <a:pt x="20" y="13"/>
                      <a:pt x="21" y="9"/>
                    </a:cubicBezTo>
                    <a:cubicBezTo>
                      <a:pt x="22" y="7"/>
                      <a:pt x="26" y="11"/>
                      <a:pt x="28" y="12"/>
                    </a:cubicBezTo>
                    <a:cubicBezTo>
                      <a:pt x="33" y="23"/>
                      <a:pt x="33" y="31"/>
                      <a:pt x="43" y="38"/>
                    </a:cubicBezTo>
                    <a:cubicBezTo>
                      <a:pt x="46" y="26"/>
                      <a:pt x="40" y="19"/>
                      <a:pt x="40" y="5"/>
                    </a:cubicBezTo>
                    <a:cubicBezTo>
                      <a:pt x="40" y="0"/>
                      <a:pt x="42" y="14"/>
                      <a:pt x="43" y="19"/>
                    </a:cubicBezTo>
                    <a:cubicBezTo>
                      <a:pt x="45" y="26"/>
                      <a:pt x="45" y="26"/>
                      <a:pt x="48" y="33"/>
                    </a:cubicBezTo>
                    <a:cubicBezTo>
                      <a:pt x="51" y="62"/>
                      <a:pt x="52" y="91"/>
                      <a:pt x="55" y="120"/>
                    </a:cubicBezTo>
                    <a:cubicBezTo>
                      <a:pt x="57" y="112"/>
                      <a:pt x="67" y="103"/>
                      <a:pt x="74" y="98"/>
                    </a:cubicBezTo>
                    <a:cubicBezTo>
                      <a:pt x="70" y="113"/>
                      <a:pt x="63" y="127"/>
                      <a:pt x="57" y="141"/>
                    </a:cubicBezTo>
                    <a:cubicBezTo>
                      <a:pt x="55" y="164"/>
                      <a:pt x="55" y="183"/>
                      <a:pt x="60" y="206"/>
                    </a:cubicBezTo>
                    <a:cubicBezTo>
                      <a:pt x="53" y="243"/>
                      <a:pt x="61" y="281"/>
                      <a:pt x="57" y="319"/>
                    </a:cubicBezTo>
                    <a:cubicBezTo>
                      <a:pt x="61" y="327"/>
                      <a:pt x="61" y="336"/>
                      <a:pt x="64" y="345"/>
                    </a:cubicBezTo>
                    <a:cubicBezTo>
                      <a:pt x="62" y="373"/>
                      <a:pt x="64" y="398"/>
                      <a:pt x="67" y="427"/>
                    </a:cubicBezTo>
                    <a:cubicBezTo>
                      <a:pt x="67" y="430"/>
                      <a:pt x="76" y="447"/>
                      <a:pt x="74" y="449"/>
                    </a:cubicBezTo>
                    <a:cubicBezTo>
                      <a:pt x="72" y="451"/>
                      <a:pt x="70" y="446"/>
                      <a:pt x="67" y="446"/>
                    </a:cubicBezTo>
                    <a:cubicBezTo>
                      <a:pt x="53" y="446"/>
                      <a:pt x="40" y="448"/>
                      <a:pt x="26" y="449"/>
                    </a:cubicBezTo>
                    <a:close/>
                  </a:path>
                </a:pathLst>
              </a:custGeom>
              <a:solidFill>
                <a:schemeClr val="tx1"/>
              </a:soli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8" name="Freeform 153"/>
              <xdr:cNvSpPr>
                <a:spLocks/>
              </xdr:cNvSpPr>
            </xdr:nvSpPr>
            <xdr:spPr bwMode="auto">
              <a:xfrm>
                <a:off x="4351" y="2298"/>
                <a:ext cx="263" cy="463"/>
              </a:xfrm>
              <a:custGeom>
                <a:avLst/>
                <a:gdLst>
                  <a:gd name="T0" fmla="*/ 66 w 191"/>
                  <a:gd name="T1" fmla="*/ 375 h 467"/>
                  <a:gd name="T2" fmla="*/ 42 w 191"/>
                  <a:gd name="T3" fmla="*/ 344 h 467"/>
                  <a:gd name="T4" fmla="*/ 26 w 191"/>
                  <a:gd name="T5" fmla="*/ 301 h 467"/>
                  <a:gd name="T6" fmla="*/ 6 w 191"/>
                  <a:gd name="T7" fmla="*/ 327 h 467"/>
                  <a:gd name="T8" fmla="*/ 14 w 191"/>
                  <a:gd name="T9" fmla="*/ 385 h 467"/>
                  <a:gd name="T10" fmla="*/ 6 w 191"/>
                  <a:gd name="T11" fmla="*/ 406 h 467"/>
                  <a:gd name="T12" fmla="*/ 18 w 191"/>
                  <a:gd name="T13" fmla="*/ 457 h 467"/>
                  <a:gd name="T14" fmla="*/ 69 w 191"/>
                  <a:gd name="T15" fmla="*/ 454 h 467"/>
                  <a:gd name="T16" fmla="*/ 90 w 191"/>
                  <a:gd name="T17" fmla="*/ 464 h 467"/>
                  <a:gd name="T18" fmla="*/ 105 w 191"/>
                  <a:gd name="T19" fmla="*/ 442 h 467"/>
                  <a:gd name="T20" fmla="*/ 136 w 191"/>
                  <a:gd name="T21" fmla="*/ 325 h 467"/>
                  <a:gd name="T22" fmla="*/ 155 w 191"/>
                  <a:gd name="T23" fmla="*/ 418 h 467"/>
                  <a:gd name="T24" fmla="*/ 172 w 191"/>
                  <a:gd name="T25" fmla="*/ 401 h 467"/>
                  <a:gd name="T26" fmla="*/ 177 w 191"/>
                  <a:gd name="T27" fmla="*/ 281 h 467"/>
                  <a:gd name="T28" fmla="*/ 167 w 191"/>
                  <a:gd name="T29" fmla="*/ 205 h 467"/>
                  <a:gd name="T30" fmla="*/ 143 w 191"/>
                  <a:gd name="T31" fmla="*/ 178 h 467"/>
                  <a:gd name="T32" fmla="*/ 131 w 191"/>
                  <a:gd name="T33" fmla="*/ 80 h 467"/>
                  <a:gd name="T34" fmla="*/ 119 w 191"/>
                  <a:gd name="T35" fmla="*/ 106 h 467"/>
                  <a:gd name="T36" fmla="*/ 112 w 191"/>
                  <a:gd name="T37" fmla="*/ 85 h 467"/>
                  <a:gd name="T38" fmla="*/ 114 w 191"/>
                  <a:gd name="T39" fmla="*/ 29 h 467"/>
                  <a:gd name="T40" fmla="*/ 95 w 191"/>
                  <a:gd name="T41" fmla="*/ 3 h 467"/>
                  <a:gd name="T42" fmla="*/ 88 w 191"/>
                  <a:gd name="T43" fmla="*/ 49 h 467"/>
                  <a:gd name="T44" fmla="*/ 71 w 191"/>
                  <a:gd name="T45" fmla="*/ 121 h 467"/>
                  <a:gd name="T46" fmla="*/ 88 w 191"/>
                  <a:gd name="T47" fmla="*/ 190 h 467"/>
                  <a:gd name="T48" fmla="*/ 54 w 191"/>
                  <a:gd name="T49" fmla="*/ 214 h 467"/>
                  <a:gd name="T50" fmla="*/ 45 w 191"/>
                  <a:gd name="T51" fmla="*/ 236 h 467"/>
                  <a:gd name="T52" fmla="*/ 45 w 191"/>
                  <a:gd name="T53" fmla="*/ 305 h 467"/>
                  <a:gd name="T54" fmla="*/ 66 w 191"/>
                  <a:gd name="T55" fmla="*/ 375 h 467"/>
                  <a:gd name="connsiteX0" fmla="*/ 2278 w 9341"/>
                  <a:gd name="connsiteY0" fmla="*/ 7341 h 9906"/>
                  <a:gd name="connsiteX1" fmla="*/ 2005 w 9341"/>
                  <a:gd name="connsiteY1" fmla="*/ 7318 h 9906"/>
                  <a:gd name="connsiteX2" fmla="*/ 1167 w 9341"/>
                  <a:gd name="connsiteY2" fmla="*/ 6397 h 9906"/>
                  <a:gd name="connsiteX3" fmla="*/ 120 w 9341"/>
                  <a:gd name="connsiteY3" fmla="*/ 6954 h 9906"/>
                  <a:gd name="connsiteX4" fmla="*/ 539 w 9341"/>
                  <a:gd name="connsiteY4" fmla="*/ 8196 h 9906"/>
                  <a:gd name="connsiteX5" fmla="*/ 120 w 9341"/>
                  <a:gd name="connsiteY5" fmla="*/ 8646 h 9906"/>
                  <a:gd name="connsiteX6" fmla="*/ 748 w 9341"/>
                  <a:gd name="connsiteY6" fmla="*/ 9738 h 9906"/>
                  <a:gd name="connsiteX7" fmla="*/ 3419 w 9341"/>
                  <a:gd name="connsiteY7" fmla="*/ 9674 h 9906"/>
                  <a:gd name="connsiteX8" fmla="*/ 4518 w 9341"/>
                  <a:gd name="connsiteY8" fmla="*/ 9888 h 9906"/>
                  <a:gd name="connsiteX9" fmla="*/ 5303 w 9341"/>
                  <a:gd name="connsiteY9" fmla="*/ 9417 h 9906"/>
                  <a:gd name="connsiteX10" fmla="*/ 6926 w 9341"/>
                  <a:gd name="connsiteY10" fmla="*/ 6911 h 9906"/>
                  <a:gd name="connsiteX11" fmla="*/ 7921 w 9341"/>
                  <a:gd name="connsiteY11" fmla="*/ 8903 h 9906"/>
                  <a:gd name="connsiteX12" fmla="*/ 8811 w 9341"/>
                  <a:gd name="connsiteY12" fmla="*/ 8539 h 9906"/>
                  <a:gd name="connsiteX13" fmla="*/ 9073 w 9341"/>
                  <a:gd name="connsiteY13" fmla="*/ 5969 h 9906"/>
                  <a:gd name="connsiteX14" fmla="*/ 8549 w 9341"/>
                  <a:gd name="connsiteY14" fmla="*/ 4342 h 9906"/>
                  <a:gd name="connsiteX15" fmla="*/ 7293 w 9341"/>
                  <a:gd name="connsiteY15" fmla="*/ 3764 h 9906"/>
                  <a:gd name="connsiteX16" fmla="*/ 6665 w 9341"/>
                  <a:gd name="connsiteY16" fmla="*/ 1665 h 9906"/>
                  <a:gd name="connsiteX17" fmla="*/ 6036 w 9341"/>
                  <a:gd name="connsiteY17" fmla="*/ 2222 h 9906"/>
                  <a:gd name="connsiteX18" fmla="*/ 5670 w 9341"/>
                  <a:gd name="connsiteY18" fmla="*/ 1772 h 9906"/>
                  <a:gd name="connsiteX19" fmla="*/ 5775 w 9341"/>
                  <a:gd name="connsiteY19" fmla="*/ 573 h 9906"/>
                  <a:gd name="connsiteX20" fmla="*/ 4780 w 9341"/>
                  <a:gd name="connsiteY20" fmla="*/ 16 h 9906"/>
                  <a:gd name="connsiteX21" fmla="*/ 4413 w 9341"/>
                  <a:gd name="connsiteY21" fmla="*/ 1001 h 9906"/>
                  <a:gd name="connsiteX22" fmla="*/ 3523 w 9341"/>
                  <a:gd name="connsiteY22" fmla="*/ 2543 h 9906"/>
                  <a:gd name="connsiteX23" fmla="*/ 4413 w 9341"/>
                  <a:gd name="connsiteY23" fmla="*/ 4021 h 9906"/>
                  <a:gd name="connsiteX24" fmla="*/ 2633 w 9341"/>
                  <a:gd name="connsiteY24" fmla="*/ 4534 h 9906"/>
                  <a:gd name="connsiteX25" fmla="*/ 2162 w 9341"/>
                  <a:gd name="connsiteY25" fmla="*/ 5006 h 9906"/>
                  <a:gd name="connsiteX26" fmla="*/ 2162 w 9341"/>
                  <a:gd name="connsiteY26" fmla="*/ 6483 h 9906"/>
                  <a:gd name="connsiteX27" fmla="*/ 2278 w 9341"/>
                  <a:gd name="connsiteY27" fmla="*/ 7341 h 9906"/>
                  <a:gd name="connsiteX0" fmla="*/ 2334 w 10000"/>
                  <a:gd name="connsiteY0" fmla="*/ 7023 h 10000"/>
                  <a:gd name="connsiteX1" fmla="*/ 2146 w 10000"/>
                  <a:gd name="connsiteY1" fmla="*/ 7387 h 10000"/>
                  <a:gd name="connsiteX2" fmla="*/ 1249 w 10000"/>
                  <a:gd name="connsiteY2" fmla="*/ 6458 h 10000"/>
                  <a:gd name="connsiteX3" fmla="*/ 128 w 10000"/>
                  <a:gd name="connsiteY3" fmla="*/ 7020 h 10000"/>
                  <a:gd name="connsiteX4" fmla="*/ 577 w 10000"/>
                  <a:gd name="connsiteY4" fmla="*/ 8274 h 10000"/>
                  <a:gd name="connsiteX5" fmla="*/ 128 w 10000"/>
                  <a:gd name="connsiteY5" fmla="*/ 8728 h 10000"/>
                  <a:gd name="connsiteX6" fmla="*/ 801 w 10000"/>
                  <a:gd name="connsiteY6" fmla="*/ 9830 h 10000"/>
                  <a:gd name="connsiteX7" fmla="*/ 3660 w 10000"/>
                  <a:gd name="connsiteY7" fmla="*/ 9766 h 10000"/>
                  <a:gd name="connsiteX8" fmla="*/ 4837 w 10000"/>
                  <a:gd name="connsiteY8" fmla="*/ 9982 h 10000"/>
                  <a:gd name="connsiteX9" fmla="*/ 5677 w 10000"/>
                  <a:gd name="connsiteY9" fmla="*/ 9506 h 10000"/>
                  <a:gd name="connsiteX10" fmla="*/ 7415 w 10000"/>
                  <a:gd name="connsiteY10" fmla="*/ 6977 h 10000"/>
                  <a:gd name="connsiteX11" fmla="*/ 8480 w 10000"/>
                  <a:gd name="connsiteY11" fmla="*/ 8987 h 10000"/>
                  <a:gd name="connsiteX12" fmla="*/ 9433 w 10000"/>
                  <a:gd name="connsiteY12" fmla="*/ 8620 h 10000"/>
                  <a:gd name="connsiteX13" fmla="*/ 9713 w 10000"/>
                  <a:gd name="connsiteY13" fmla="*/ 6026 h 10000"/>
                  <a:gd name="connsiteX14" fmla="*/ 9152 w 10000"/>
                  <a:gd name="connsiteY14" fmla="*/ 4383 h 10000"/>
                  <a:gd name="connsiteX15" fmla="*/ 7808 w 10000"/>
                  <a:gd name="connsiteY15" fmla="*/ 3800 h 10000"/>
                  <a:gd name="connsiteX16" fmla="*/ 7135 w 10000"/>
                  <a:gd name="connsiteY16" fmla="*/ 1681 h 10000"/>
                  <a:gd name="connsiteX17" fmla="*/ 6462 w 10000"/>
                  <a:gd name="connsiteY17" fmla="*/ 2243 h 10000"/>
                  <a:gd name="connsiteX18" fmla="*/ 6070 w 10000"/>
                  <a:gd name="connsiteY18" fmla="*/ 1789 h 10000"/>
                  <a:gd name="connsiteX19" fmla="*/ 6182 w 10000"/>
                  <a:gd name="connsiteY19" fmla="*/ 578 h 10000"/>
                  <a:gd name="connsiteX20" fmla="*/ 5117 w 10000"/>
                  <a:gd name="connsiteY20" fmla="*/ 16 h 10000"/>
                  <a:gd name="connsiteX21" fmla="*/ 4724 w 10000"/>
                  <a:gd name="connsiteY21" fmla="*/ 1010 h 10000"/>
                  <a:gd name="connsiteX22" fmla="*/ 3772 w 10000"/>
                  <a:gd name="connsiteY22" fmla="*/ 2567 h 10000"/>
                  <a:gd name="connsiteX23" fmla="*/ 4724 w 10000"/>
                  <a:gd name="connsiteY23" fmla="*/ 4059 h 10000"/>
                  <a:gd name="connsiteX24" fmla="*/ 2819 w 10000"/>
                  <a:gd name="connsiteY24" fmla="*/ 4577 h 10000"/>
                  <a:gd name="connsiteX25" fmla="*/ 2315 w 10000"/>
                  <a:gd name="connsiteY25" fmla="*/ 5054 h 10000"/>
                  <a:gd name="connsiteX26" fmla="*/ 2315 w 10000"/>
                  <a:gd name="connsiteY26" fmla="*/ 6545 h 10000"/>
                  <a:gd name="connsiteX27" fmla="*/ 2334 w 10000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9713 w 10589"/>
                  <a:gd name="connsiteY13" fmla="*/ 6026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0589"/>
                  <a:gd name="connsiteY0" fmla="*/ 7023 h 10000"/>
                  <a:gd name="connsiteX1" fmla="*/ 2146 w 10589"/>
                  <a:gd name="connsiteY1" fmla="*/ 7387 h 10000"/>
                  <a:gd name="connsiteX2" fmla="*/ 1249 w 10589"/>
                  <a:gd name="connsiteY2" fmla="*/ 6458 h 10000"/>
                  <a:gd name="connsiteX3" fmla="*/ 128 w 10589"/>
                  <a:gd name="connsiteY3" fmla="*/ 7020 h 10000"/>
                  <a:gd name="connsiteX4" fmla="*/ 577 w 10589"/>
                  <a:gd name="connsiteY4" fmla="*/ 8274 h 10000"/>
                  <a:gd name="connsiteX5" fmla="*/ 128 w 10589"/>
                  <a:gd name="connsiteY5" fmla="*/ 8728 h 10000"/>
                  <a:gd name="connsiteX6" fmla="*/ 801 w 10589"/>
                  <a:gd name="connsiteY6" fmla="*/ 9830 h 10000"/>
                  <a:gd name="connsiteX7" fmla="*/ 3660 w 10589"/>
                  <a:gd name="connsiteY7" fmla="*/ 9766 h 10000"/>
                  <a:gd name="connsiteX8" fmla="*/ 4837 w 10589"/>
                  <a:gd name="connsiteY8" fmla="*/ 9982 h 10000"/>
                  <a:gd name="connsiteX9" fmla="*/ 5677 w 10589"/>
                  <a:gd name="connsiteY9" fmla="*/ 9506 h 10000"/>
                  <a:gd name="connsiteX10" fmla="*/ 7415 w 10589"/>
                  <a:gd name="connsiteY10" fmla="*/ 6977 h 10000"/>
                  <a:gd name="connsiteX11" fmla="*/ 8480 w 10589"/>
                  <a:gd name="connsiteY11" fmla="*/ 8987 h 10000"/>
                  <a:gd name="connsiteX12" fmla="*/ 10589 w 10589"/>
                  <a:gd name="connsiteY12" fmla="*/ 8362 h 10000"/>
                  <a:gd name="connsiteX13" fmla="*/ 10448 w 10589"/>
                  <a:gd name="connsiteY13" fmla="*/ 6931 h 10000"/>
                  <a:gd name="connsiteX14" fmla="*/ 9152 w 10589"/>
                  <a:gd name="connsiteY14" fmla="*/ 4383 h 10000"/>
                  <a:gd name="connsiteX15" fmla="*/ 7808 w 10589"/>
                  <a:gd name="connsiteY15" fmla="*/ 3800 h 10000"/>
                  <a:gd name="connsiteX16" fmla="*/ 7135 w 10589"/>
                  <a:gd name="connsiteY16" fmla="*/ 1681 h 10000"/>
                  <a:gd name="connsiteX17" fmla="*/ 6462 w 10589"/>
                  <a:gd name="connsiteY17" fmla="*/ 2243 h 10000"/>
                  <a:gd name="connsiteX18" fmla="*/ 6070 w 10589"/>
                  <a:gd name="connsiteY18" fmla="*/ 1789 h 10000"/>
                  <a:gd name="connsiteX19" fmla="*/ 6182 w 10589"/>
                  <a:gd name="connsiteY19" fmla="*/ 578 h 10000"/>
                  <a:gd name="connsiteX20" fmla="*/ 5117 w 10589"/>
                  <a:gd name="connsiteY20" fmla="*/ 16 h 10000"/>
                  <a:gd name="connsiteX21" fmla="*/ 4724 w 10589"/>
                  <a:gd name="connsiteY21" fmla="*/ 1010 h 10000"/>
                  <a:gd name="connsiteX22" fmla="*/ 3772 w 10589"/>
                  <a:gd name="connsiteY22" fmla="*/ 2567 h 10000"/>
                  <a:gd name="connsiteX23" fmla="*/ 4724 w 10589"/>
                  <a:gd name="connsiteY23" fmla="*/ 4059 h 10000"/>
                  <a:gd name="connsiteX24" fmla="*/ 2819 w 10589"/>
                  <a:gd name="connsiteY24" fmla="*/ 4577 h 10000"/>
                  <a:gd name="connsiteX25" fmla="*/ 2315 w 10589"/>
                  <a:gd name="connsiteY25" fmla="*/ 5054 h 10000"/>
                  <a:gd name="connsiteX26" fmla="*/ 2315 w 10589"/>
                  <a:gd name="connsiteY26" fmla="*/ 6545 h 10000"/>
                  <a:gd name="connsiteX27" fmla="*/ 2334 w 10589"/>
                  <a:gd name="connsiteY27" fmla="*/ 7023 h 10000"/>
                  <a:gd name="connsiteX0" fmla="*/ 2334 w 11204"/>
                  <a:gd name="connsiteY0" fmla="*/ 7023 h 10000"/>
                  <a:gd name="connsiteX1" fmla="*/ 2146 w 11204"/>
                  <a:gd name="connsiteY1" fmla="*/ 7387 h 10000"/>
                  <a:gd name="connsiteX2" fmla="*/ 1249 w 11204"/>
                  <a:gd name="connsiteY2" fmla="*/ 6458 h 10000"/>
                  <a:gd name="connsiteX3" fmla="*/ 128 w 11204"/>
                  <a:gd name="connsiteY3" fmla="*/ 7020 h 10000"/>
                  <a:gd name="connsiteX4" fmla="*/ 577 w 11204"/>
                  <a:gd name="connsiteY4" fmla="*/ 8274 h 10000"/>
                  <a:gd name="connsiteX5" fmla="*/ 128 w 11204"/>
                  <a:gd name="connsiteY5" fmla="*/ 8728 h 10000"/>
                  <a:gd name="connsiteX6" fmla="*/ 801 w 11204"/>
                  <a:gd name="connsiteY6" fmla="*/ 9830 h 10000"/>
                  <a:gd name="connsiteX7" fmla="*/ 3660 w 11204"/>
                  <a:gd name="connsiteY7" fmla="*/ 9766 h 10000"/>
                  <a:gd name="connsiteX8" fmla="*/ 4837 w 11204"/>
                  <a:gd name="connsiteY8" fmla="*/ 9982 h 10000"/>
                  <a:gd name="connsiteX9" fmla="*/ 5677 w 11204"/>
                  <a:gd name="connsiteY9" fmla="*/ 9506 h 10000"/>
                  <a:gd name="connsiteX10" fmla="*/ 7415 w 11204"/>
                  <a:gd name="connsiteY10" fmla="*/ 6977 h 10000"/>
                  <a:gd name="connsiteX11" fmla="*/ 8480 w 11204"/>
                  <a:gd name="connsiteY11" fmla="*/ 8987 h 10000"/>
                  <a:gd name="connsiteX12" fmla="*/ 10589 w 11204"/>
                  <a:gd name="connsiteY12" fmla="*/ 8362 h 10000"/>
                  <a:gd name="connsiteX13" fmla="*/ 11183 w 11204"/>
                  <a:gd name="connsiteY13" fmla="*/ 6996 h 10000"/>
                  <a:gd name="connsiteX14" fmla="*/ 9152 w 11204"/>
                  <a:gd name="connsiteY14" fmla="*/ 4383 h 10000"/>
                  <a:gd name="connsiteX15" fmla="*/ 7808 w 11204"/>
                  <a:gd name="connsiteY15" fmla="*/ 3800 h 10000"/>
                  <a:gd name="connsiteX16" fmla="*/ 7135 w 11204"/>
                  <a:gd name="connsiteY16" fmla="*/ 1681 h 10000"/>
                  <a:gd name="connsiteX17" fmla="*/ 6462 w 11204"/>
                  <a:gd name="connsiteY17" fmla="*/ 2243 h 10000"/>
                  <a:gd name="connsiteX18" fmla="*/ 6070 w 11204"/>
                  <a:gd name="connsiteY18" fmla="*/ 1789 h 10000"/>
                  <a:gd name="connsiteX19" fmla="*/ 6182 w 11204"/>
                  <a:gd name="connsiteY19" fmla="*/ 578 h 10000"/>
                  <a:gd name="connsiteX20" fmla="*/ 5117 w 11204"/>
                  <a:gd name="connsiteY20" fmla="*/ 16 h 10000"/>
                  <a:gd name="connsiteX21" fmla="*/ 4724 w 11204"/>
                  <a:gd name="connsiteY21" fmla="*/ 1010 h 10000"/>
                  <a:gd name="connsiteX22" fmla="*/ 3772 w 11204"/>
                  <a:gd name="connsiteY22" fmla="*/ 2567 h 10000"/>
                  <a:gd name="connsiteX23" fmla="*/ 4724 w 11204"/>
                  <a:gd name="connsiteY23" fmla="*/ 4059 h 10000"/>
                  <a:gd name="connsiteX24" fmla="*/ 2819 w 11204"/>
                  <a:gd name="connsiteY24" fmla="*/ 4577 h 10000"/>
                  <a:gd name="connsiteX25" fmla="*/ 2315 w 11204"/>
                  <a:gd name="connsiteY25" fmla="*/ 5054 h 10000"/>
                  <a:gd name="connsiteX26" fmla="*/ 2315 w 11204"/>
                  <a:gd name="connsiteY26" fmla="*/ 6545 h 10000"/>
                  <a:gd name="connsiteX27" fmla="*/ 2334 w 11204"/>
                  <a:gd name="connsiteY27" fmla="*/ 7023 h 10000"/>
                  <a:gd name="connsiteX0" fmla="*/ 2334 w 12062"/>
                  <a:gd name="connsiteY0" fmla="*/ 7023 h 10000"/>
                  <a:gd name="connsiteX1" fmla="*/ 2146 w 12062"/>
                  <a:gd name="connsiteY1" fmla="*/ 7387 h 10000"/>
                  <a:gd name="connsiteX2" fmla="*/ 1249 w 12062"/>
                  <a:gd name="connsiteY2" fmla="*/ 6458 h 10000"/>
                  <a:gd name="connsiteX3" fmla="*/ 128 w 12062"/>
                  <a:gd name="connsiteY3" fmla="*/ 7020 h 10000"/>
                  <a:gd name="connsiteX4" fmla="*/ 577 w 12062"/>
                  <a:gd name="connsiteY4" fmla="*/ 8274 h 10000"/>
                  <a:gd name="connsiteX5" fmla="*/ 128 w 12062"/>
                  <a:gd name="connsiteY5" fmla="*/ 8728 h 10000"/>
                  <a:gd name="connsiteX6" fmla="*/ 801 w 12062"/>
                  <a:gd name="connsiteY6" fmla="*/ 9830 h 10000"/>
                  <a:gd name="connsiteX7" fmla="*/ 3660 w 12062"/>
                  <a:gd name="connsiteY7" fmla="*/ 9766 h 10000"/>
                  <a:gd name="connsiteX8" fmla="*/ 4837 w 12062"/>
                  <a:gd name="connsiteY8" fmla="*/ 9982 h 10000"/>
                  <a:gd name="connsiteX9" fmla="*/ 5677 w 12062"/>
                  <a:gd name="connsiteY9" fmla="*/ 9506 h 10000"/>
                  <a:gd name="connsiteX10" fmla="*/ 7415 w 12062"/>
                  <a:gd name="connsiteY10" fmla="*/ 6977 h 10000"/>
                  <a:gd name="connsiteX11" fmla="*/ 8480 w 12062"/>
                  <a:gd name="connsiteY11" fmla="*/ 8987 h 10000"/>
                  <a:gd name="connsiteX12" fmla="*/ 12062 w 12062"/>
                  <a:gd name="connsiteY12" fmla="*/ 8685 h 10000"/>
                  <a:gd name="connsiteX13" fmla="*/ 11183 w 12062"/>
                  <a:gd name="connsiteY13" fmla="*/ 6996 h 10000"/>
                  <a:gd name="connsiteX14" fmla="*/ 9152 w 12062"/>
                  <a:gd name="connsiteY14" fmla="*/ 4383 h 10000"/>
                  <a:gd name="connsiteX15" fmla="*/ 7808 w 12062"/>
                  <a:gd name="connsiteY15" fmla="*/ 3800 h 10000"/>
                  <a:gd name="connsiteX16" fmla="*/ 7135 w 12062"/>
                  <a:gd name="connsiteY16" fmla="*/ 1681 h 10000"/>
                  <a:gd name="connsiteX17" fmla="*/ 6462 w 12062"/>
                  <a:gd name="connsiteY17" fmla="*/ 2243 h 10000"/>
                  <a:gd name="connsiteX18" fmla="*/ 6070 w 12062"/>
                  <a:gd name="connsiteY18" fmla="*/ 1789 h 10000"/>
                  <a:gd name="connsiteX19" fmla="*/ 6182 w 12062"/>
                  <a:gd name="connsiteY19" fmla="*/ 578 h 10000"/>
                  <a:gd name="connsiteX20" fmla="*/ 5117 w 12062"/>
                  <a:gd name="connsiteY20" fmla="*/ 16 h 10000"/>
                  <a:gd name="connsiteX21" fmla="*/ 4724 w 12062"/>
                  <a:gd name="connsiteY21" fmla="*/ 1010 h 10000"/>
                  <a:gd name="connsiteX22" fmla="*/ 3772 w 12062"/>
                  <a:gd name="connsiteY22" fmla="*/ 2567 h 10000"/>
                  <a:gd name="connsiteX23" fmla="*/ 4724 w 12062"/>
                  <a:gd name="connsiteY23" fmla="*/ 4059 h 10000"/>
                  <a:gd name="connsiteX24" fmla="*/ 2819 w 12062"/>
                  <a:gd name="connsiteY24" fmla="*/ 4577 h 10000"/>
                  <a:gd name="connsiteX25" fmla="*/ 2315 w 12062"/>
                  <a:gd name="connsiteY25" fmla="*/ 5054 h 10000"/>
                  <a:gd name="connsiteX26" fmla="*/ 2315 w 12062"/>
                  <a:gd name="connsiteY26" fmla="*/ 6545 h 10000"/>
                  <a:gd name="connsiteX27" fmla="*/ 2334 w 12062"/>
                  <a:gd name="connsiteY27" fmla="*/ 7023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12062" h="10000">
                    <a:moveTo>
                      <a:pt x="2334" y="7023"/>
                    </a:moveTo>
                    <a:cubicBezTo>
                      <a:pt x="1829" y="6871"/>
                      <a:pt x="2427" y="7626"/>
                      <a:pt x="2146" y="7387"/>
                    </a:cubicBezTo>
                    <a:cubicBezTo>
                      <a:pt x="1978" y="7085"/>
                      <a:pt x="1978" y="6609"/>
                      <a:pt x="1249" y="6458"/>
                    </a:cubicBezTo>
                    <a:cubicBezTo>
                      <a:pt x="969" y="6696"/>
                      <a:pt x="521" y="6804"/>
                      <a:pt x="128" y="7020"/>
                    </a:cubicBezTo>
                    <a:cubicBezTo>
                      <a:pt x="-208" y="7452"/>
                      <a:pt x="184" y="7863"/>
                      <a:pt x="577" y="8274"/>
                    </a:cubicBezTo>
                    <a:cubicBezTo>
                      <a:pt x="409" y="8425"/>
                      <a:pt x="297" y="8577"/>
                      <a:pt x="128" y="8728"/>
                    </a:cubicBezTo>
                    <a:cubicBezTo>
                      <a:pt x="241" y="9181"/>
                      <a:pt x="-95" y="9571"/>
                      <a:pt x="801" y="9830"/>
                    </a:cubicBezTo>
                    <a:cubicBezTo>
                      <a:pt x="1754" y="9700"/>
                      <a:pt x="2707" y="9700"/>
                      <a:pt x="3660" y="9766"/>
                    </a:cubicBezTo>
                    <a:cubicBezTo>
                      <a:pt x="4108" y="9938"/>
                      <a:pt x="4220" y="10046"/>
                      <a:pt x="4837" y="9982"/>
                    </a:cubicBezTo>
                    <a:cubicBezTo>
                      <a:pt x="5117" y="9830"/>
                      <a:pt x="5398" y="9658"/>
                      <a:pt x="5677" y="9506"/>
                    </a:cubicBezTo>
                    <a:cubicBezTo>
                      <a:pt x="6238" y="8771"/>
                      <a:pt x="4613" y="7279"/>
                      <a:pt x="7415" y="6977"/>
                    </a:cubicBezTo>
                    <a:cubicBezTo>
                      <a:pt x="7752" y="7431"/>
                      <a:pt x="6687" y="8836"/>
                      <a:pt x="8480" y="8987"/>
                    </a:cubicBezTo>
                    <a:cubicBezTo>
                      <a:pt x="9321" y="8944"/>
                      <a:pt x="11894" y="8988"/>
                      <a:pt x="12062" y="8685"/>
                    </a:cubicBezTo>
                    <a:cubicBezTo>
                      <a:pt x="11445" y="7842"/>
                      <a:pt x="10398" y="7817"/>
                      <a:pt x="11183" y="6996"/>
                    </a:cubicBezTo>
                    <a:cubicBezTo>
                      <a:pt x="11351" y="6477"/>
                      <a:pt x="10498" y="4686"/>
                      <a:pt x="9152" y="4383"/>
                    </a:cubicBezTo>
                    <a:cubicBezTo>
                      <a:pt x="7863" y="4535"/>
                      <a:pt x="7976" y="4210"/>
                      <a:pt x="7808" y="3800"/>
                    </a:cubicBezTo>
                    <a:cubicBezTo>
                      <a:pt x="7808" y="3734"/>
                      <a:pt x="8424" y="2027"/>
                      <a:pt x="7135" y="1681"/>
                    </a:cubicBezTo>
                    <a:cubicBezTo>
                      <a:pt x="6406" y="1876"/>
                      <a:pt x="7191" y="2048"/>
                      <a:pt x="6462" y="2243"/>
                    </a:cubicBezTo>
                    <a:cubicBezTo>
                      <a:pt x="6350" y="2092"/>
                      <a:pt x="6182" y="1940"/>
                      <a:pt x="6070" y="1789"/>
                    </a:cubicBezTo>
                    <a:cubicBezTo>
                      <a:pt x="6126" y="1378"/>
                      <a:pt x="6462" y="967"/>
                      <a:pt x="6182" y="578"/>
                    </a:cubicBezTo>
                    <a:cubicBezTo>
                      <a:pt x="6070" y="81"/>
                      <a:pt x="6406" y="-48"/>
                      <a:pt x="5117" y="16"/>
                    </a:cubicBezTo>
                    <a:cubicBezTo>
                      <a:pt x="3940" y="146"/>
                      <a:pt x="4501" y="643"/>
                      <a:pt x="4724" y="1010"/>
                    </a:cubicBezTo>
                    <a:cubicBezTo>
                      <a:pt x="4892" y="1573"/>
                      <a:pt x="5566" y="2395"/>
                      <a:pt x="3772" y="2567"/>
                    </a:cubicBezTo>
                    <a:cubicBezTo>
                      <a:pt x="3380" y="3129"/>
                      <a:pt x="4333" y="3561"/>
                      <a:pt x="4724" y="4059"/>
                    </a:cubicBezTo>
                    <a:cubicBezTo>
                      <a:pt x="4108" y="4232"/>
                      <a:pt x="3603" y="4512"/>
                      <a:pt x="2819" y="4577"/>
                    </a:cubicBezTo>
                    <a:cubicBezTo>
                      <a:pt x="2707" y="4751"/>
                      <a:pt x="2427" y="4880"/>
                      <a:pt x="2315" y="5054"/>
                    </a:cubicBezTo>
                    <a:cubicBezTo>
                      <a:pt x="2427" y="5594"/>
                      <a:pt x="2707" y="5982"/>
                      <a:pt x="2315" y="6545"/>
                    </a:cubicBezTo>
                    <a:cubicBezTo>
                      <a:pt x="2595" y="7063"/>
                      <a:pt x="1493" y="6568"/>
                      <a:pt x="2334" y="7023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9" name="Freeform 154"/>
              <xdr:cNvSpPr>
                <a:spLocks/>
              </xdr:cNvSpPr>
            </xdr:nvSpPr>
            <xdr:spPr bwMode="auto">
              <a:xfrm>
                <a:off x="4377" y="2733"/>
                <a:ext cx="386" cy="296"/>
              </a:xfrm>
              <a:custGeom>
                <a:avLst/>
                <a:gdLst>
                  <a:gd name="T0" fmla="*/ 1 w 386"/>
                  <a:gd name="T1" fmla="*/ 84 h 194"/>
                  <a:gd name="T2" fmla="*/ 25 w 386"/>
                  <a:gd name="T3" fmla="*/ 86 h 194"/>
                  <a:gd name="T4" fmla="*/ 35 w 386"/>
                  <a:gd name="T5" fmla="*/ 100 h 194"/>
                  <a:gd name="T6" fmla="*/ 42 w 386"/>
                  <a:gd name="T7" fmla="*/ 103 h 194"/>
                  <a:gd name="T8" fmla="*/ 54 w 386"/>
                  <a:gd name="T9" fmla="*/ 105 h 194"/>
                  <a:gd name="T10" fmla="*/ 52 w 386"/>
                  <a:gd name="T11" fmla="*/ 76 h 194"/>
                  <a:gd name="T12" fmla="*/ 81 w 386"/>
                  <a:gd name="T13" fmla="*/ 67 h 194"/>
                  <a:gd name="T14" fmla="*/ 107 w 386"/>
                  <a:gd name="T15" fmla="*/ 60 h 194"/>
                  <a:gd name="T16" fmla="*/ 129 w 386"/>
                  <a:gd name="T17" fmla="*/ 74 h 194"/>
                  <a:gd name="T18" fmla="*/ 184 w 386"/>
                  <a:gd name="T19" fmla="*/ 36 h 194"/>
                  <a:gd name="T20" fmla="*/ 220 w 386"/>
                  <a:gd name="T21" fmla="*/ 16 h 194"/>
                  <a:gd name="T22" fmla="*/ 251 w 386"/>
                  <a:gd name="T23" fmla="*/ 21 h 194"/>
                  <a:gd name="T24" fmla="*/ 268 w 386"/>
                  <a:gd name="T25" fmla="*/ 38 h 194"/>
                  <a:gd name="T26" fmla="*/ 297 w 386"/>
                  <a:gd name="T27" fmla="*/ 24 h 194"/>
                  <a:gd name="T28" fmla="*/ 340 w 386"/>
                  <a:gd name="T29" fmla="*/ 0 h 194"/>
                  <a:gd name="T30" fmla="*/ 383 w 386"/>
                  <a:gd name="T31" fmla="*/ 12 h 194"/>
                  <a:gd name="T32" fmla="*/ 373 w 386"/>
                  <a:gd name="T33" fmla="*/ 28 h 194"/>
                  <a:gd name="T34" fmla="*/ 357 w 386"/>
                  <a:gd name="T35" fmla="*/ 72 h 194"/>
                  <a:gd name="T36" fmla="*/ 333 w 386"/>
                  <a:gd name="T37" fmla="*/ 69 h 194"/>
                  <a:gd name="T38" fmla="*/ 313 w 386"/>
                  <a:gd name="T39" fmla="*/ 74 h 194"/>
                  <a:gd name="T40" fmla="*/ 282 w 386"/>
                  <a:gd name="T41" fmla="*/ 108 h 194"/>
                  <a:gd name="T42" fmla="*/ 270 w 386"/>
                  <a:gd name="T43" fmla="*/ 127 h 194"/>
                  <a:gd name="T44" fmla="*/ 234 w 386"/>
                  <a:gd name="T45" fmla="*/ 108 h 194"/>
                  <a:gd name="T46" fmla="*/ 196 w 386"/>
                  <a:gd name="T47" fmla="*/ 117 h 194"/>
                  <a:gd name="T48" fmla="*/ 179 w 386"/>
                  <a:gd name="T49" fmla="*/ 124 h 194"/>
                  <a:gd name="T50" fmla="*/ 167 w 386"/>
                  <a:gd name="T51" fmla="*/ 151 h 194"/>
                  <a:gd name="T52" fmla="*/ 141 w 386"/>
                  <a:gd name="T53" fmla="*/ 182 h 194"/>
                  <a:gd name="T54" fmla="*/ 90 w 386"/>
                  <a:gd name="T55" fmla="*/ 184 h 194"/>
                  <a:gd name="T56" fmla="*/ 64 w 386"/>
                  <a:gd name="T57" fmla="*/ 194 h 194"/>
                  <a:gd name="T58" fmla="*/ 30 w 386"/>
                  <a:gd name="T59" fmla="*/ 177 h 194"/>
                  <a:gd name="T60" fmla="*/ 42 w 386"/>
                  <a:gd name="T61" fmla="*/ 136 h 194"/>
                  <a:gd name="T62" fmla="*/ 9 w 386"/>
                  <a:gd name="T63" fmla="*/ 110 h 194"/>
                  <a:gd name="T64" fmla="*/ 6 w 386"/>
                  <a:gd name="T65" fmla="*/ 96 h 194"/>
                  <a:gd name="T66" fmla="*/ 1 w 386"/>
                  <a:gd name="T67" fmla="*/ 84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</a:cxnLst>
                <a:rect l="0" t="0" r="r" b="b"/>
                <a:pathLst>
                  <a:path w="386" h="194">
                    <a:moveTo>
                      <a:pt x="1" y="84"/>
                    </a:moveTo>
                    <a:cubicBezTo>
                      <a:pt x="9" y="85"/>
                      <a:pt x="18" y="83"/>
                      <a:pt x="25" y="86"/>
                    </a:cubicBezTo>
                    <a:cubicBezTo>
                      <a:pt x="30" y="88"/>
                      <a:pt x="30" y="98"/>
                      <a:pt x="35" y="100"/>
                    </a:cubicBezTo>
                    <a:cubicBezTo>
                      <a:pt x="37" y="101"/>
                      <a:pt x="40" y="102"/>
                      <a:pt x="42" y="103"/>
                    </a:cubicBezTo>
                    <a:cubicBezTo>
                      <a:pt x="46" y="104"/>
                      <a:pt x="50" y="104"/>
                      <a:pt x="54" y="105"/>
                    </a:cubicBezTo>
                    <a:cubicBezTo>
                      <a:pt x="51" y="96"/>
                      <a:pt x="44" y="85"/>
                      <a:pt x="52" y="76"/>
                    </a:cubicBezTo>
                    <a:cubicBezTo>
                      <a:pt x="54" y="74"/>
                      <a:pt x="77" y="68"/>
                      <a:pt x="81" y="67"/>
                    </a:cubicBezTo>
                    <a:cubicBezTo>
                      <a:pt x="94" y="58"/>
                      <a:pt x="91" y="53"/>
                      <a:pt x="107" y="60"/>
                    </a:cubicBezTo>
                    <a:cubicBezTo>
                      <a:pt x="113" y="72"/>
                      <a:pt x="116" y="71"/>
                      <a:pt x="129" y="74"/>
                    </a:cubicBezTo>
                    <a:cubicBezTo>
                      <a:pt x="165" y="69"/>
                      <a:pt x="159" y="56"/>
                      <a:pt x="184" y="36"/>
                    </a:cubicBezTo>
                    <a:cubicBezTo>
                      <a:pt x="197" y="25"/>
                      <a:pt x="205" y="22"/>
                      <a:pt x="220" y="16"/>
                    </a:cubicBezTo>
                    <a:cubicBezTo>
                      <a:pt x="230" y="17"/>
                      <a:pt x="244" y="14"/>
                      <a:pt x="251" y="21"/>
                    </a:cubicBezTo>
                    <a:cubicBezTo>
                      <a:pt x="258" y="28"/>
                      <a:pt x="256" y="35"/>
                      <a:pt x="268" y="38"/>
                    </a:cubicBezTo>
                    <a:cubicBezTo>
                      <a:pt x="283" y="35"/>
                      <a:pt x="285" y="27"/>
                      <a:pt x="297" y="24"/>
                    </a:cubicBezTo>
                    <a:cubicBezTo>
                      <a:pt x="305" y="8"/>
                      <a:pt x="324" y="5"/>
                      <a:pt x="340" y="0"/>
                    </a:cubicBezTo>
                    <a:cubicBezTo>
                      <a:pt x="358" y="2"/>
                      <a:pt x="369" y="2"/>
                      <a:pt x="383" y="12"/>
                    </a:cubicBezTo>
                    <a:cubicBezTo>
                      <a:pt x="386" y="23"/>
                      <a:pt x="379" y="19"/>
                      <a:pt x="373" y="28"/>
                    </a:cubicBezTo>
                    <a:cubicBezTo>
                      <a:pt x="379" y="54"/>
                      <a:pt x="378" y="63"/>
                      <a:pt x="357" y="72"/>
                    </a:cubicBezTo>
                    <a:cubicBezTo>
                      <a:pt x="349" y="71"/>
                      <a:pt x="341" y="69"/>
                      <a:pt x="333" y="69"/>
                    </a:cubicBezTo>
                    <a:cubicBezTo>
                      <a:pt x="326" y="69"/>
                      <a:pt x="313" y="74"/>
                      <a:pt x="313" y="74"/>
                    </a:cubicBezTo>
                    <a:cubicBezTo>
                      <a:pt x="310" y="94"/>
                      <a:pt x="297" y="97"/>
                      <a:pt x="282" y="108"/>
                    </a:cubicBezTo>
                    <a:cubicBezTo>
                      <a:pt x="279" y="117"/>
                      <a:pt x="274" y="118"/>
                      <a:pt x="270" y="127"/>
                    </a:cubicBezTo>
                    <a:cubicBezTo>
                      <a:pt x="237" y="122"/>
                      <a:pt x="254" y="120"/>
                      <a:pt x="234" y="108"/>
                    </a:cubicBezTo>
                    <a:cubicBezTo>
                      <a:pt x="221" y="110"/>
                      <a:pt x="208" y="112"/>
                      <a:pt x="196" y="117"/>
                    </a:cubicBezTo>
                    <a:cubicBezTo>
                      <a:pt x="190" y="119"/>
                      <a:pt x="179" y="124"/>
                      <a:pt x="179" y="124"/>
                    </a:cubicBezTo>
                    <a:cubicBezTo>
                      <a:pt x="171" y="136"/>
                      <a:pt x="181" y="141"/>
                      <a:pt x="167" y="151"/>
                    </a:cubicBezTo>
                    <a:cubicBezTo>
                      <a:pt x="162" y="169"/>
                      <a:pt x="161" y="178"/>
                      <a:pt x="141" y="182"/>
                    </a:cubicBezTo>
                    <a:cubicBezTo>
                      <a:pt x="120" y="180"/>
                      <a:pt x="111" y="182"/>
                      <a:pt x="90" y="184"/>
                    </a:cubicBezTo>
                    <a:cubicBezTo>
                      <a:pt x="80" y="187"/>
                      <a:pt x="74" y="191"/>
                      <a:pt x="64" y="194"/>
                    </a:cubicBezTo>
                    <a:cubicBezTo>
                      <a:pt x="44" y="191"/>
                      <a:pt x="45" y="187"/>
                      <a:pt x="30" y="177"/>
                    </a:cubicBezTo>
                    <a:cubicBezTo>
                      <a:pt x="32" y="158"/>
                      <a:pt x="28" y="146"/>
                      <a:pt x="42" y="136"/>
                    </a:cubicBezTo>
                    <a:cubicBezTo>
                      <a:pt x="39" y="121"/>
                      <a:pt x="23" y="114"/>
                      <a:pt x="9" y="110"/>
                    </a:cubicBezTo>
                    <a:cubicBezTo>
                      <a:pt x="22" y="106"/>
                      <a:pt x="15" y="99"/>
                      <a:pt x="6" y="96"/>
                    </a:cubicBezTo>
                    <a:cubicBezTo>
                      <a:pt x="0" y="87"/>
                      <a:pt x="1" y="91"/>
                      <a:pt x="1" y="84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0" name="Freeform 155"/>
              <xdr:cNvSpPr>
                <a:spLocks/>
              </xdr:cNvSpPr>
            </xdr:nvSpPr>
            <xdr:spPr bwMode="auto">
              <a:xfrm>
                <a:off x="4456" y="2861"/>
                <a:ext cx="319" cy="198"/>
              </a:xfrm>
              <a:custGeom>
                <a:avLst/>
                <a:gdLst>
                  <a:gd name="T0" fmla="*/ 41 w 330"/>
                  <a:gd name="T1" fmla="*/ 86 h 110"/>
                  <a:gd name="T2" fmla="*/ 98 w 330"/>
                  <a:gd name="T3" fmla="*/ 84 h 110"/>
                  <a:gd name="T4" fmla="*/ 110 w 330"/>
                  <a:gd name="T5" fmla="*/ 110 h 110"/>
                  <a:gd name="T6" fmla="*/ 129 w 330"/>
                  <a:gd name="T7" fmla="*/ 98 h 110"/>
                  <a:gd name="T8" fmla="*/ 175 w 330"/>
                  <a:gd name="T9" fmla="*/ 79 h 110"/>
                  <a:gd name="T10" fmla="*/ 199 w 330"/>
                  <a:gd name="T11" fmla="*/ 72 h 110"/>
                  <a:gd name="T12" fmla="*/ 230 w 330"/>
                  <a:gd name="T13" fmla="*/ 74 h 110"/>
                  <a:gd name="T14" fmla="*/ 233 w 330"/>
                  <a:gd name="T15" fmla="*/ 52 h 110"/>
                  <a:gd name="T16" fmla="*/ 240 w 330"/>
                  <a:gd name="T17" fmla="*/ 55 h 110"/>
                  <a:gd name="T18" fmla="*/ 283 w 330"/>
                  <a:gd name="T19" fmla="*/ 50 h 110"/>
                  <a:gd name="T20" fmla="*/ 314 w 330"/>
                  <a:gd name="T21" fmla="*/ 43 h 110"/>
                  <a:gd name="T22" fmla="*/ 293 w 330"/>
                  <a:gd name="T23" fmla="*/ 28 h 110"/>
                  <a:gd name="T24" fmla="*/ 240 w 330"/>
                  <a:gd name="T25" fmla="*/ 16 h 110"/>
                  <a:gd name="T26" fmla="*/ 194 w 330"/>
                  <a:gd name="T27" fmla="*/ 14 h 110"/>
                  <a:gd name="T28" fmla="*/ 173 w 330"/>
                  <a:gd name="T29" fmla="*/ 0 h 110"/>
                  <a:gd name="T30" fmla="*/ 146 w 330"/>
                  <a:gd name="T31" fmla="*/ 2 h 110"/>
                  <a:gd name="T32" fmla="*/ 137 w 330"/>
                  <a:gd name="T33" fmla="*/ 14 h 110"/>
                  <a:gd name="T34" fmla="*/ 105 w 330"/>
                  <a:gd name="T35" fmla="*/ 26 h 110"/>
                  <a:gd name="T36" fmla="*/ 67 w 330"/>
                  <a:gd name="T37" fmla="*/ 28 h 110"/>
                  <a:gd name="T38" fmla="*/ 50 w 330"/>
                  <a:gd name="T39" fmla="*/ 16 h 110"/>
                  <a:gd name="T40" fmla="*/ 29 w 330"/>
                  <a:gd name="T41" fmla="*/ 33 h 110"/>
                  <a:gd name="T42" fmla="*/ 2 w 330"/>
                  <a:gd name="T43" fmla="*/ 38 h 110"/>
                  <a:gd name="T44" fmla="*/ 0 w 330"/>
                  <a:gd name="T45" fmla="*/ 55 h 110"/>
                  <a:gd name="T46" fmla="*/ 41 w 330"/>
                  <a:gd name="T47" fmla="*/ 86 h 110"/>
                  <a:gd name="connsiteX0" fmla="*/ 1242 w 9661"/>
                  <a:gd name="connsiteY0" fmla="*/ 7818 h 10000"/>
                  <a:gd name="connsiteX1" fmla="*/ 2970 w 9661"/>
                  <a:gd name="connsiteY1" fmla="*/ 7636 h 10000"/>
                  <a:gd name="connsiteX2" fmla="*/ 3333 w 9661"/>
                  <a:gd name="connsiteY2" fmla="*/ 10000 h 10000"/>
                  <a:gd name="connsiteX3" fmla="*/ 3909 w 9661"/>
                  <a:gd name="connsiteY3" fmla="*/ 8909 h 10000"/>
                  <a:gd name="connsiteX4" fmla="*/ 5303 w 9661"/>
                  <a:gd name="connsiteY4" fmla="*/ 7182 h 10000"/>
                  <a:gd name="connsiteX5" fmla="*/ 6030 w 9661"/>
                  <a:gd name="connsiteY5" fmla="*/ 6545 h 10000"/>
                  <a:gd name="connsiteX6" fmla="*/ 6970 w 9661"/>
                  <a:gd name="connsiteY6" fmla="*/ 6727 h 10000"/>
                  <a:gd name="connsiteX7" fmla="*/ 7061 w 9661"/>
                  <a:gd name="connsiteY7" fmla="*/ 4727 h 10000"/>
                  <a:gd name="connsiteX8" fmla="*/ 7273 w 9661"/>
                  <a:gd name="connsiteY8" fmla="*/ 5000 h 10000"/>
                  <a:gd name="connsiteX9" fmla="*/ 8576 w 9661"/>
                  <a:gd name="connsiteY9" fmla="*/ 4545 h 10000"/>
                  <a:gd name="connsiteX10" fmla="*/ 9515 w 9661"/>
                  <a:gd name="connsiteY10" fmla="*/ 3909 h 10000"/>
                  <a:gd name="connsiteX11" fmla="*/ 8879 w 9661"/>
                  <a:gd name="connsiteY11" fmla="*/ 2545 h 10000"/>
                  <a:gd name="connsiteX12" fmla="*/ 7779 w 9661"/>
                  <a:gd name="connsiteY12" fmla="*/ 172 h 10000"/>
                  <a:gd name="connsiteX13" fmla="*/ 7273 w 9661"/>
                  <a:gd name="connsiteY13" fmla="*/ 1455 h 10000"/>
                  <a:gd name="connsiteX14" fmla="*/ 5879 w 9661"/>
                  <a:gd name="connsiteY14" fmla="*/ 1273 h 10000"/>
                  <a:gd name="connsiteX15" fmla="*/ 5242 w 9661"/>
                  <a:gd name="connsiteY15" fmla="*/ 0 h 10000"/>
                  <a:gd name="connsiteX16" fmla="*/ 4424 w 9661"/>
                  <a:gd name="connsiteY16" fmla="*/ 182 h 10000"/>
                  <a:gd name="connsiteX17" fmla="*/ 4152 w 9661"/>
                  <a:gd name="connsiteY17" fmla="*/ 1273 h 10000"/>
                  <a:gd name="connsiteX18" fmla="*/ 3182 w 9661"/>
                  <a:gd name="connsiteY18" fmla="*/ 2364 h 10000"/>
                  <a:gd name="connsiteX19" fmla="*/ 2030 w 9661"/>
                  <a:gd name="connsiteY19" fmla="*/ 2545 h 10000"/>
                  <a:gd name="connsiteX20" fmla="*/ 1515 w 9661"/>
                  <a:gd name="connsiteY20" fmla="*/ 1455 h 10000"/>
                  <a:gd name="connsiteX21" fmla="*/ 879 w 9661"/>
                  <a:gd name="connsiteY21" fmla="*/ 3000 h 10000"/>
                  <a:gd name="connsiteX22" fmla="*/ 61 w 9661"/>
                  <a:gd name="connsiteY22" fmla="*/ 3455 h 10000"/>
                  <a:gd name="connsiteX23" fmla="*/ 0 w 9661"/>
                  <a:gd name="connsiteY23" fmla="*/ 5000 h 10000"/>
                  <a:gd name="connsiteX24" fmla="*/ 1242 w 9661"/>
                  <a:gd name="connsiteY24" fmla="*/ 7818 h 10000"/>
                  <a:gd name="connsiteX0" fmla="*/ 1286 w 10001"/>
                  <a:gd name="connsiteY0" fmla="*/ 7818 h 10000"/>
                  <a:gd name="connsiteX1" fmla="*/ 3074 w 10001"/>
                  <a:gd name="connsiteY1" fmla="*/ 7636 h 10000"/>
                  <a:gd name="connsiteX2" fmla="*/ 3450 w 10001"/>
                  <a:gd name="connsiteY2" fmla="*/ 10000 h 10000"/>
                  <a:gd name="connsiteX3" fmla="*/ 4046 w 10001"/>
                  <a:gd name="connsiteY3" fmla="*/ 8909 h 10000"/>
                  <a:gd name="connsiteX4" fmla="*/ 5489 w 10001"/>
                  <a:gd name="connsiteY4" fmla="*/ 7182 h 10000"/>
                  <a:gd name="connsiteX5" fmla="*/ 6242 w 10001"/>
                  <a:gd name="connsiteY5" fmla="*/ 6545 h 10000"/>
                  <a:gd name="connsiteX6" fmla="*/ 7215 w 10001"/>
                  <a:gd name="connsiteY6" fmla="*/ 6727 h 10000"/>
                  <a:gd name="connsiteX7" fmla="*/ 7309 w 10001"/>
                  <a:gd name="connsiteY7" fmla="*/ 4727 h 10000"/>
                  <a:gd name="connsiteX8" fmla="*/ 7528 w 10001"/>
                  <a:gd name="connsiteY8" fmla="*/ 5000 h 10000"/>
                  <a:gd name="connsiteX9" fmla="*/ 8877 w 10001"/>
                  <a:gd name="connsiteY9" fmla="*/ 4545 h 10000"/>
                  <a:gd name="connsiteX10" fmla="*/ 9849 w 10001"/>
                  <a:gd name="connsiteY10" fmla="*/ 3909 h 10000"/>
                  <a:gd name="connsiteX11" fmla="*/ 9191 w 10001"/>
                  <a:gd name="connsiteY11" fmla="*/ 2545 h 10000"/>
                  <a:gd name="connsiteX12" fmla="*/ 8052 w 10001"/>
                  <a:gd name="connsiteY12" fmla="*/ 172 h 10000"/>
                  <a:gd name="connsiteX13" fmla="*/ 7169 w 10001"/>
                  <a:gd name="connsiteY13" fmla="*/ 246 h 10000"/>
                  <a:gd name="connsiteX14" fmla="*/ 6085 w 10001"/>
                  <a:gd name="connsiteY14" fmla="*/ 1273 h 10000"/>
                  <a:gd name="connsiteX15" fmla="*/ 5426 w 10001"/>
                  <a:gd name="connsiteY15" fmla="*/ 0 h 10000"/>
                  <a:gd name="connsiteX16" fmla="*/ 4579 w 10001"/>
                  <a:gd name="connsiteY16" fmla="*/ 182 h 10000"/>
                  <a:gd name="connsiteX17" fmla="*/ 4298 w 10001"/>
                  <a:gd name="connsiteY17" fmla="*/ 1273 h 10000"/>
                  <a:gd name="connsiteX18" fmla="*/ 3294 w 10001"/>
                  <a:gd name="connsiteY18" fmla="*/ 2364 h 10000"/>
                  <a:gd name="connsiteX19" fmla="*/ 2101 w 10001"/>
                  <a:gd name="connsiteY19" fmla="*/ 2545 h 10000"/>
                  <a:gd name="connsiteX20" fmla="*/ 1568 w 10001"/>
                  <a:gd name="connsiteY20" fmla="*/ 1455 h 10000"/>
                  <a:gd name="connsiteX21" fmla="*/ 910 w 10001"/>
                  <a:gd name="connsiteY21" fmla="*/ 3000 h 10000"/>
                  <a:gd name="connsiteX22" fmla="*/ 63 w 10001"/>
                  <a:gd name="connsiteY22" fmla="*/ 3455 h 10000"/>
                  <a:gd name="connsiteX23" fmla="*/ 0 w 10001"/>
                  <a:gd name="connsiteY23" fmla="*/ 5000 h 10000"/>
                  <a:gd name="connsiteX24" fmla="*/ 1286 w 10001"/>
                  <a:gd name="connsiteY24" fmla="*/ 7818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0001" h="10000">
                    <a:moveTo>
                      <a:pt x="1286" y="7818"/>
                    </a:moveTo>
                    <a:cubicBezTo>
                      <a:pt x="1945" y="7545"/>
                      <a:pt x="2384" y="7364"/>
                      <a:pt x="3074" y="7636"/>
                    </a:cubicBezTo>
                    <a:cubicBezTo>
                      <a:pt x="3168" y="8636"/>
                      <a:pt x="3231" y="9182"/>
                      <a:pt x="3450" y="10000"/>
                    </a:cubicBezTo>
                    <a:cubicBezTo>
                      <a:pt x="3764" y="9727"/>
                      <a:pt x="3733" y="9182"/>
                      <a:pt x="4046" y="8909"/>
                    </a:cubicBezTo>
                    <a:cubicBezTo>
                      <a:pt x="4579" y="7818"/>
                      <a:pt x="4831" y="7455"/>
                      <a:pt x="5489" y="7182"/>
                    </a:cubicBezTo>
                    <a:cubicBezTo>
                      <a:pt x="5740" y="6909"/>
                      <a:pt x="5991" y="6727"/>
                      <a:pt x="6242" y="6545"/>
                    </a:cubicBezTo>
                    <a:cubicBezTo>
                      <a:pt x="6587" y="6636"/>
                      <a:pt x="6901" y="7000"/>
                      <a:pt x="7215" y="6727"/>
                    </a:cubicBezTo>
                    <a:cubicBezTo>
                      <a:pt x="7246" y="6091"/>
                      <a:pt x="7215" y="5364"/>
                      <a:pt x="7309" y="4727"/>
                    </a:cubicBezTo>
                    <a:cubicBezTo>
                      <a:pt x="7340" y="4545"/>
                      <a:pt x="7434" y="5000"/>
                      <a:pt x="7528" y="5000"/>
                    </a:cubicBezTo>
                    <a:cubicBezTo>
                      <a:pt x="7967" y="5000"/>
                      <a:pt x="8438" y="4636"/>
                      <a:pt x="8877" y="4545"/>
                    </a:cubicBezTo>
                    <a:cubicBezTo>
                      <a:pt x="9191" y="4273"/>
                      <a:pt x="9535" y="4182"/>
                      <a:pt x="9849" y="3909"/>
                    </a:cubicBezTo>
                    <a:cubicBezTo>
                      <a:pt x="10351" y="2909"/>
                      <a:pt x="9473" y="2727"/>
                      <a:pt x="9191" y="2545"/>
                    </a:cubicBezTo>
                    <a:cubicBezTo>
                      <a:pt x="8843" y="2174"/>
                      <a:pt x="8329" y="354"/>
                      <a:pt x="8052" y="172"/>
                    </a:cubicBezTo>
                    <a:cubicBezTo>
                      <a:pt x="7775" y="-10"/>
                      <a:pt x="7449" y="314"/>
                      <a:pt x="7169" y="246"/>
                    </a:cubicBezTo>
                    <a:cubicBezTo>
                      <a:pt x="6667" y="700"/>
                      <a:pt x="6587" y="1636"/>
                      <a:pt x="6085" y="1273"/>
                    </a:cubicBezTo>
                    <a:cubicBezTo>
                      <a:pt x="5583" y="182"/>
                      <a:pt x="5803" y="636"/>
                      <a:pt x="5426" y="0"/>
                    </a:cubicBezTo>
                    <a:cubicBezTo>
                      <a:pt x="5144" y="91"/>
                      <a:pt x="4862" y="0"/>
                      <a:pt x="4579" y="182"/>
                    </a:cubicBezTo>
                    <a:cubicBezTo>
                      <a:pt x="4203" y="364"/>
                      <a:pt x="4454" y="727"/>
                      <a:pt x="4298" y="1273"/>
                    </a:cubicBezTo>
                    <a:cubicBezTo>
                      <a:pt x="4109" y="1909"/>
                      <a:pt x="3576" y="2182"/>
                      <a:pt x="3294" y="2364"/>
                    </a:cubicBezTo>
                    <a:cubicBezTo>
                      <a:pt x="2917" y="3455"/>
                      <a:pt x="2541" y="3364"/>
                      <a:pt x="2101" y="2545"/>
                    </a:cubicBezTo>
                    <a:cubicBezTo>
                      <a:pt x="1913" y="2182"/>
                      <a:pt x="1568" y="1455"/>
                      <a:pt x="1568" y="1455"/>
                    </a:cubicBezTo>
                    <a:cubicBezTo>
                      <a:pt x="847" y="2000"/>
                      <a:pt x="1223" y="1909"/>
                      <a:pt x="910" y="3000"/>
                    </a:cubicBezTo>
                    <a:cubicBezTo>
                      <a:pt x="721" y="3636"/>
                      <a:pt x="345" y="3364"/>
                      <a:pt x="63" y="3455"/>
                    </a:cubicBezTo>
                    <a:cubicBezTo>
                      <a:pt x="658" y="4727"/>
                      <a:pt x="471" y="4364"/>
                      <a:pt x="0" y="5000"/>
                    </a:cubicBezTo>
                    <a:cubicBezTo>
                      <a:pt x="94" y="6545"/>
                      <a:pt x="721" y="7818"/>
                      <a:pt x="1286" y="7818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1" name="Freeform 156"/>
              <xdr:cNvSpPr>
                <a:spLocks/>
              </xdr:cNvSpPr>
            </xdr:nvSpPr>
            <xdr:spPr bwMode="auto">
              <a:xfrm>
                <a:off x="4241" y="2659"/>
                <a:ext cx="497" cy="232"/>
              </a:xfrm>
              <a:custGeom>
                <a:avLst/>
                <a:gdLst>
                  <a:gd name="T0" fmla="*/ 271 w 432"/>
                  <a:gd name="T1" fmla="*/ 34 h 195"/>
                  <a:gd name="T2" fmla="*/ 302 w 432"/>
                  <a:gd name="T3" fmla="*/ 33 h 195"/>
                  <a:gd name="T4" fmla="*/ 312 w 432"/>
                  <a:gd name="T5" fmla="*/ 19 h 195"/>
                  <a:gd name="T6" fmla="*/ 338 w 432"/>
                  <a:gd name="T7" fmla="*/ 2 h 195"/>
                  <a:gd name="T8" fmla="*/ 382 w 432"/>
                  <a:gd name="T9" fmla="*/ 0 h 195"/>
                  <a:gd name="T10" fmla="*/ 420 w 432"/>
                  <a:gd name="T11" fmla="*/ 7 h 195"/>
                  <a:gd name="T12" fmla="*/ 432 w 432"/>
                  <a:gd name="T13" fmla="*/ 26 h 195"/>
                  <a:gd name="T14" fmla="*/ 410 w 432"/>
                  <a:gd name="T15" fmla="*/ 40 h 195"/>
                  <a:gd name="T16" fmla="*/ 394 w 432"/>
                  <a:gd name="T17" fmla="*/ 67 h 195"/>
                  <a:gd name="T18" fmla="*/ 346 w 432"/>
                  <a:gd name="T19" fmla="*/ 64 h 195"/>
                  <a:gd name="T20" fmla="*/ 336 w 432"/>
                  <a:gd name="T21" fmla="*/ 81 h 195"/>
                  <a:gd name="T22" fmla="*/ 362 w 432"/>
                  <a:gd name="T23" fmla="*/ 84 h 195"/>
                  <a:gd name="T24" fmla="*/ 377 w 432"/>
                  <a:gd name="T25" fmla="*/ 112 h 195"/>
                  <a:gd name="T26" fmla="*/ 413 w 432"/>
                  <a:gd name="T27" fmla="*/ 124 h 195"/>
                  <a:gd name="T28" fmla="*/ 425 w 432"/>
                  <a:gd name="T29" fmla="*/ 151 h 195"/>
                  <a:gd name="T30" fmla="*/ 420 w 432"/>
                  <a:gd name="T31" fmla="*/ 168 h 195"/>
                  <a:gd name="T32" fmla="*/ 386 w 432"/>
                  <a:gd name="T33" fmla="*/ 180 h 195"/>
                  <a:gd name="T34" fmla="*/ 353 w 432"/>
                  <a:gd name="T35" fmla="*/ 163 h 195"/>
                  <a:gd name="T36" fmla="*/ 319 w 432"/>
                  <a:gd name="T37" fmla="*/ 172 h 195"/>
                  <a:gd name="T38" fmla="*/ 312 w 432"/>
                  <a:gd name="T39" fmla="*/ 153 h 195"/>
                  <a:gd name="T40" fmla="*/ 305 w 432"/>
                  <a:gd name="T41" fmla="*/ 136 h 195"/>
                  <a:gd name="T42" fmla="*/ 295 w 432"/>
                  <a:gd name="T43" fmla="*/ 122 h 195"/>
                  <a:gd name="T44" fmla="*/ 288 w 432"/>
                  <a:gd name="T45" fmla="*/ 168 h 195"/>
                  <a:gd name="T46" fmla="*/ 274 w 432"/>
                  <a:gd name="T47" fmla="*/ 177 h 195"/>
                  <a:gd name="T48" fmla="*/ 228 w 432"/>
                  <a:gd name="T49" fmla="*/ 177 h 195"/>
                  <a:gd name="T50" fmla="*/ 218 w 432"/>
                  <a:gd name="T51" fmla="*/ 172 h 195"/>
                  <a:gd name="T52" fmla="*/ 204 w 432"/>
                  <a:gd name="T53" fmla="*/ 170 h 195"/>
                  <a:gd name="T54" fmla="*/ 170 w 432"/>
                  <a:gd name="T55" fmla="*/ 141 h 195"/>
                  <a:gd name="T56" fmla="*/ 142 w 432"/>
                  <a:gd name="T57" fmla="*/ 148 h 195"/>
                  <a:gd name="T58" fmla="*/ 113 w 432"/>
                  <a:gd name="T59" fmla="*/ 148 h 195"/>
                  <a:gd name="T60" fmla="*/ 89 w 432"/>
                  <a:gd name="T61" fmla="*/ 139 h 195"/>
                  <a:gd name="T62" fmla="*/ 55 w 432"/>
                  <a:gd name="T63" fmla="*/ 144 h 195"/>
                  <a:gd name="T64" fmla="*/ 0 w 432"/>
                  <a:gd name="T65" fmla="*/ 127 h 195"/>
                  <a:gd name="T66" fmla="*/ 26 w 432"/>
                  <a:gd name="T67" fmla="*/ 120 h 195"/>
                  <a:gd name="T68" fmla="*/ 46 w 432"/>
                  <a:gd name="T69" fmla="*/ 98 h 195"/>
                  <a:gd name="T70" fmla="*/ 58 w 432"/>
                  <a:gd name="T71" fmla="*/ 86 h 195"/>
                  <a:gd name="T72" fmla="*/ 48 w 432"/>
                  <a:gd name="T73" fmla="*/ 72 h 195"/>
                  <a:gd name="T74" fmla="*/ 12 w 432"/>
                  <a:gd name="T75" fmla="*/ 40 h 195"/>
                  <a:gd name="T76" fmla="*/ 24 w 432"/>
                  <a:gd name="T77" fmla="*/ 38 h 195"/>
                  <a:gd name="T78" fmla="*/ 31 w 432"/>
                  <a:gd name="T79" fmla="*/ 40 h 195"/>
                  <a:gd name="T80" fmla="*/ 43 w 432"/>
                  <a:gd name="T81" fmla="*/ 19 h 195"/>
                  <a:gd name="T82" fmla="*/ 127 w 432"/>
                  <a:gd name="T83" fmla="*/ 21 h 195"/>
                  <a:gd name="T84" fmla="*/ 163 w 432"/>
                  <a:gd name="T85" fmla="*/ 7 h 195"/>
                  <a:gd name="T86" fmla="*/ 209 w 432"/>
                  <a:gd name="T87" fmla="*/ 36 h 195"/>
                  <a:gd name="T88" fmla="*/ 211 w 432"/>
                  <a:gd name="T89" fmla="*/ 57 h 195"/>
                  <a:gd name="T90" fmla="*/ 240 w 432"/>
                  <a:gd name="T91" fmla="*/ 57 h 195"/>
                  <a:gd name="T92" fmla="*/ 264 w 432"/>
                  <a:gd name="T93" fmla="*/ 40 h 195"/>
                  <a:gd name="connsiteX0" fmla="*/ 6273 w 10000"/>
                  <a:gd name="connsiteY0" fmla="*/ 1744 h 9523"/>
                  <a:gd name="connsiteX1" fmla="*/ 6991 w 10000"/>
                  <a:gd name="connsiteY1" fmla="*/ 1692 h 9523"/>
                  <a:gd name="connsiteX2" fmla="*/ 7222 w 10000"/>
                  <a:gd name="connsiteY2" fmla="*/ 974 h 9523"/>
                  <a:gd name="connsiteX3" fmla="*/ 7824 w 10000"/>
                  <a:gd name="connsiteY3" fmla="*/ 103 h 9523"/>
                  <a:gd name="connsiteX4" fmla="*/ 8843 w 10000"/>
                  <a:gd name="connsiteY4" fmla="*/ 0 h 9523"/>
                  <a:gd name="connsiteX5" fmla="*/ 9722 w 10000"/>
                  <a:gd name="connsiteY5" fmla="*/ 359 h 9523"/>
                  <a:gd name="connsiteX6" fmla="*/ 10000 w 10000"/>
                  <a:gd name="connsiteY6" fmla="*/ 1333 h 9523"/>
                  <a:gd name="connsiteX7" fmla="*/ 9491 w 10000"/>
                  <a:gd name="connsiteY7" fmla="*/ 2051 h 9523"/>
                  <a:gd name="connsiteX8" fmla="*/ 9120 w 10000"/>
                  <a:gd name="connsiteY8" fmla="*/ 3436 h 9523"/>
                  <a:gd name="connsiteX9" fmla="*/ 9069 w 10000"/>
                  <a:gd name="connsiteY9" fmla="*/ 4631 h 9523"/>
                  <a:gd name="connsiteX10" fmla="*/ 7778 w 10000"/>
                  <a:gd name="connsiteY10" fmla="*/ 4154 h 9523"/>
                  <a:gd name="connsiteX11" fmla="*/ 8380 w 10000"/>
                  <a:gd name="connsiteY11" fmla="*/ 4308 h 9523"/>
                  <a:gd name="connsiteX12" fmla="*/ 8727 w 10000"/>
                  <a:gd name="connsiteY12" fmla="*/ 5744 h 9523"/>
                  <a:gd name="connsiteX13" fmla="*/ 9560 w 10000"/>
                  <a:gd name="connsiteY13" fmla="*/ 6359 h 9523"/>
                  <a:gd name="connsiteX14" fmla="*/ 9838 w 10000"/>
                  <a:gd name="connsiteY14" fmla="*/ 7744 h 9523"/>
                  <a:gd name="connsiteX15" fmla="*/ 9722 w 10000"/>
                  <a:gd name="connsiteY15" fmla="*/ 8615 h 9523"/>
                  <a:gd name="connsiteX16" fmla="*/ 8935 w 10000"/>
                  <a:gd name="connsiteY16" fmla="*/ 9231 h 9523"/>
                  <a:gd name="connsiteX17" fmla="*/ 8171 w 10000"/>
                  <a:gd name="connsiteY17" fmla="*/ 8359 h 9523"/>
                  <a:gd name="connsiteX18" fmla="*/ 7384 w 10000"/>
                  <a:gd name="connsiteY18" fmla="*/ 8821 h 9523"/>
                  <a:gd name="connsiteX19" fmla="*/ 7222 w 10000"/>
                  <a:gd name="connsiteY19" fmla="*/ 7846 h 9523"/>
                  <a:gd name="connsiteX20" fmla="*/ 7060 w 10000"/>
                  <a:gd name="connsiteY20" fmla="*/ 6974 h 9523"/>
                  <a:gd name="connsiteX21" fmla="*/ 6829 w 10000"/>
                  <a:gd name="connsiteY21" fmla="*/ 6256 h 9523"/>
                  <a:gd name="connsiteX22" fmla="*/ 6667 w 10000"/>
                  <a:gd name="connsiteY22" fmla="*/ 8615 h 9523"/>
                  <a:gd name="connsiteX23" fmla="*/ 6343 w 10000"/>
                  <a:gd name="connsiteY23" fmla="*/ 9077 h 9523"/>
                  <a:gd name="connsiteX24" fmla="*/ 5278 w 10000"/>
                  <a:gd name="connsiteY24" fmla="*/ 9077 h 9523"/>
                  <a:gd name="connsiteX25" fmla="*/ 5046 w 10000"/>
                  <a:gd name="connsiteY25" fmla="*/ 8821 h 9523"/>
                  <a:gd name="connsiteX26" fmla="*/ 4722 w 10000"/>
                  <a:gd name="connsiteY26" fmla="*/ 8718 h 9523"/>
                  <a:gd name="connsiteX27" fmla="*/ 3935 w 10000"/>
                  <a:gd name="connsiteY27" fmla="*/ 7231 h 9523"/>
                  <a:gd name="connsiteX28" fmla="*/ 3287 w 10000"/>
                  <a:gd name="connsiteY28" fmla="*/ 7590 h 9523"/>
                  <a:gd name="connsiteX29" fmla="*/ 2616 w 10000"/>
                  <a:gd name="connsiteY29" fmla="*/ 7590 h 9523"/>
                  <a:gd name="connsiteX30" fmla="*/ 2060 w 10000"/>
                  <a:gd name="connsiteY30" fmla="*/ 7128 h 9523"/>
                  <a:gd name="connsiteX31" fmla="*/ 1273 w 10000"/>
                  <a:gd name="connsiteY31" fmla="*/ 7385 h 9523"/>
                  <a:gd name="connsiteX32" fmla="*/ 0 w 10000"/>
                  <a:gd name="connsiteY32" fmla="*/ 6513 h 9523"/>
                  <a:gd name="connsiteX33" fmla="*/ 602 w 10000"/>
                  <a:gd name="connsiteY33" fmla="*/ 6154 h 9523"/>
                  <a:gd name="connsiteX34" fmla="*/ 1065 w 10000"/>
                  <a:gd name="connsiteY34" fmla="*/ 5026 h 9523"/>
                  <a:gd name="connsiteX35" fmla="*/ 1343 w 10000"/>
                  <a:gd name="connsiteY35" fmla="*/ 4410 h 9523"/>
                  <a:gd name="connsiteX36" fmla="*/ 1111 w 10000"/>
                  <a:gd name="connsiteY36" fmla="*/ 3692 h 9523"/>
                  <a:gd name="connsiteX37" fmla="*/ 278 w 10000"/>
                  <a:gd name="connsiteY37" fmla="*/ 2051 h 9523"/>
                  <a:gd name="connsiteX38" fmla="*/ 556 w 10000"/>
                  <a:gd name="connsiteY38" fmla="*/ 1949 h 9523"/>
                  <a:gd name="connsiteX39" fmla="*/ 718 w 10000"/>
                  <a:gd name="connsiteY39" fmla="*/ 2051 h 9523"/>
                  <a:gd name="connsiteX40" fmla="*/ 995 w 10000"/>
                  <a:gd name="connsiteY40" fmla="*/ 974 h 9523"/>
                  <a:gd name="connsiteX41" fmla="*/ 2940 w 10000"/>
                  <a:gd name="connsiteY41" fmla="*/ 1077 h 9523"/>
                  <a:gd name="connsiteX42" fmla="*/ 3773 w 10000"/>
                  <a:gd name="connsiteY42" fmla="*/ 359 h 9523"/>
                  <a:gd name="connsiteX43" fmla="*/ 4838 w 10000"/>
                  <a:gd name="connsiteY43" fmla="*/ 1846 h 9523"/>
                  <a:gd name="connsiteX44" fmla="*/ 4884 w 10000"/>
                  <a:gd name="connsiteY44" fmla="*/ 2923 h 9523"/>
                  <a:gd name="connsiteX45" fmla="*/ 5556 w 10000"/>
                  <a:gd name="connsiteY45" fmla="*/ 2923 h 9523"/>
                  <a:gd name="connsiteX46" fmla="*/ 6111 w 10000"/>
                  <a:gd name="connsiteY46" fmla="*/ 2051 h 9523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7778 w 10000"/>
                  <a:gd name="connsiteY10" fmla="*/ 4362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  <a:gd name="connsiteX0" fmla="*/ 6273 w 10000"/>
                  <a:gd name="connsiteY0" fmla="*/ 1831 h 10000"/>
                  <a:gd name="connsiteX1" fmla="*/ 6991 w 10000"/>
                  <a:gd name="connsiteY1" fmla="*/ 1777 h 10000"/>
                  <a:gd name="connsiteX2" fmla="*/ 7222 w 10000"/>
                  <a:gd name="connsiteY2" fmla="*/ 1023 h 10000"/>
                  <a:gd name="connsiteX3" fmla="*/ 7824 w 10000"/>
                  <a:gd name="connsiteY3" fmla="*/ 108 h 10000"/>
                  <a:gd name="connsiteX4" fmla="*/ 8843 w 10000"/>
                  <a:gd name="connsiteY4" fmla="*/ 0 h 10000"/>
                  <a:gd name="connsiteX5" fmla="*/ 9722 w 10000"/>
                  <a:gd name="connsiteY5" fmla="*/ 377 h 10000"/>
                  <a:gd name="connsiteX6" fmla="*/ 10000 w 10000"/>
                  <a:gd name="connsiteY6" fmla="*/ 1400 h 10000"/>
                  <a:gd name="connsiteX7" fmla="*/ 9491 w 10000"/>
                  <a:gd name="connsiteY7" fmla="*/ 2154 h 10000"/>
                  <a:gd name="connsiteX8" fmla="*/ 9120 w 10000"/>
                  <a:gd name="connsiteY8" fmla="*/ 3608 h 10000"/>
                  <a:gd name="connsiteX9" fmla="*/ 9069 w 10000"/>
                  <a:gd name="connsiteY9" fmla="*/ 4863 h 10000"/>
                  <a:gd name="connsiteX10" fmla="*/ 8884 w 10000"/>
                  <a:gd name="connsiteY10" fmla="*/ 5780 h 10000"/>
                  <a:gd name="connsiteX11" fmla="*/ 8610 w 10000"/>
                  <a:gd name="connsiteY11" fmla="*/ 5169 h 10000"/>
                  <a:gd name="connsiteX12" fmla="*/ 8727 w 10000"/>
                  <a:gd name="connsiteY12" fmla="*/ 6032 h 10000"/>
                  <a:gd name="connsiteX13" fmla="*/ 9560 w 10000"/>
                  <a:gd name="connsiteY13" fmla="*/ 6678 h 10000"/>
                  <a:gd name="connsiteX14" fmla="*/ 9838 w 10000"/>
                  <a:gd name="connsiteY14" fmla="*/ 8132 h 10000"/>
                  <a:gd name="connsiteX15" fmla="*/ 9722 w 10000"/>
                  <a:gd name="connsiteY15" fmla="*/ 9047 h 10000"/>
                  <a:gd name="connsiteX16" fmla="*/ 8935 w 10000"/>
                  <a:gd name="connsiteY16" fmla="*/ 9693 h 10000"/>
                  <a:gd name="connsiteX17" fmla="*/ 8171 w 10000"/>
                  <a:gd name="connsiteY17" fmla="*/ 8778 h 10000"/>
                  <a:gd name="connsiteX18" fmla="*/ 7384 w 10000"/>
                  <a:gd name="connsiteY18" fmla="*/ 9263 h 10000"/>
                  <a:gd name="connsiteX19" fmla="*/ 7222 w 10000"/>
                  <a:gd name="connsiteY19" fmla="*/ 8239 h 10000"/>
                  <a:gd name="connsiteX20" fmla="*/ 7060 w 10000"/>
                  <a:gd name="connsiteY20" fmla="*/ 7323 h 10000"/>
                  <a:gd name="connsiteX21" fmla="*/ 6829 w 10000"/>
                  <a:gd name="connsiteY21" fmla="*/ 6569 h 10000"/>
                  <a:gd name="connsiteX22" fmla="*/ 6667 w 10000"/>
                  <a:gd name="connsiteY22" fmla="*/ 9047 h 10000"/>
                  <a:gd name="connsiteX23" fmla="*/ 6343 w 10000"/>
                  <a:gd name="connsiteY23" fmla="*/ 9532 h 10000"/>
                  <a:gd name="connsiteX24" fmla="*/ 5278 w 10000"/>
                  <a:gd name="connsiteY24" fmla="*/ 9532 h 10000"/>
                  <a:gd name="connsiteX25" fmla="*/ 5046 w 10000"/>
                  <a:gd name="connsiteY25" fmla="*/ 9263 h 10000"/>
                  <a:gd name="connsiteX26" fmla="*/ 4722 w 10000"/>
                  <a:gd name="connsiteY26" fmla="*/ 9155 h 10000"/>
                  <a:gd name="connsiteX27" fmla="*/ 3935 w 10000"/>
                  <a:gd name="connsiteY27" fmla="*/ 7593 h 10000"/>
                  <a:gd name="connsiteX28" fmla="*/ 3287 w 10000"/>
                  <a:gd name="connsiteY28" fmla="*/ 7970 h 10000"/>
                  <a:gd name="connsiteX29" fmla="*/ 2616 w 10000"/>
                  <a:gd name="connsiteY29" fmla="*/ 7970 h 10000"/>
                  <a:gd name="connsiteX30" fmla="*/ 2060 w 10000"/>
                  <a:gd name="connsiteY30" fmla="*/ 7485 h 10000"/>
                  <a:gd name="connsiteX31" fmla="*/ 1273 w 10000"/>
                  <a:gd name="connsiteY31" fmla="*/ 7755 h 10000"/>
                  <a:gd name="connsiteX32" fmla="*/ 0 w 10000"/>
                  <a:gd name="connsiteY32" fmla="*/ 6839 h 10000"/>
                  <a:gd name="connsiteX33" fmla="*/ 602 w 10000"/>
                  <a:gd name="connsiteY33" fmla="*/ 6462 h 10000"/>
                  <a:gd name="connsiteX34" fmla="*/ 1065 w 10000"/>
                  <a:gd name="connsiteY34" fmla="*/ 5278 h 10000"/>
                  <a:gd name="connsiteX35" fmla="*/ 1343 w 10000"/>
                  <a:gd name="connsiteY35" fmla="*/ 4631 h 10000"/>
                  <a:gd name="connsiteX36" fmla="*/ 1111 w 10000"/>
                  <a:gd name="connsiteY36" fmla="*/ 3877 h 10000"/>
                  <a:gd name="connsiteX37" fmla="*/ 278 w 10000"/>
                  <a:gd name="connsiteY37" fmla="*/ 2154 h 10000"/>
                  <a:gd name="connsiteX38" fmla="*/ 556 w 10000"/>
                  <a:gd name="connsiteY38" fmla="*/ 2047 h 10000"/>
                  <a:gd name="connsiteX39" fmla="*/ 718 w 10000"/>
                  <a:gd name="connsiteY39" fmla="*/ 2154 h 10000"/>
                  <a:gd name="connsiteX40" fmla="*/ 995 w 10000"/>
                  <a:gd name="connsiteY40" fmla="*/ 1023 h 10000"/>
                  <a:gd name="connsiteX41" fmla="*/ 2940 w 10000"/>
                  <a:gd name="connsiteY41" fmla="*/ 1131 h 10000"/>
                  <a:gd name="connsiteX42" fmla="*/ 3773 w 10000"/>
                  <a:gd name="connsiteY42" fmla="*/ 377 h 10000"/>
                  <a:gd name="connsiteX43" fmla="*/ 4838 w 10000"/>
                  <a:gd name="connsiteY43" fmla="*/ 1938 h 10000"/>
                  <a:gd name="connsiteX44" fmla="*/ 4884 w 10000"/>
                  <a:gd name="connsiteY44" fmla="*/ 3069 h 10000"/>
                  <a:gd name="connsiteX45" fmla="*/ 5556 w 10000"/>
                  <a:gd name="connsiteY45" fmla="*/ 3069 h 10000"/>
                  <a:gd name="connsiteX46" fmla="*/ 6111 w 10000"/>
                  <a:gd name="connsiteY46" fmla="*/ 2154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</a:cxnLst>
                <a:rect l="l" t="t" r="r" b="b"/>
                <a:pathLst>
                  <a:path w="10000" h="10000">
                    <a:moveTo>
                      <a:pt x="6273" y="1831"/>
                    </a:moveTo>
                    <a:cubicBezTo>
                      <a:pt x="6296" y="1992"/>
                      <a:pt x="6921" y="1831"/>
                      <a:pt x="6991" y="1777"/>
                    </a:cubicBezTo>
                    <a:cubicBezTo>
                      <a:pt x="7106" y="1670"/>
                      <a:pt x="7106" y="1185"/>
                      <a:pt x="7222" y="1023"/>
                    </a:cubicBezTo>
                    <a:cubicBezTo>
                      <a:pt x="7454" y="646"/>
                      <a:pt x="7523" y="323"/>
                      <a:pt x="7824" y="108"/>
                    </a:cubicBezTo>
                    <a:cubicBezTo>
                      <a:pt x="8356" y="215"/>
                      <a:pt x="8403" y="215"/>
                      <a:pt x="8843" y="0"/>
                    </a:cubicBezTo>
                    <a:cubicBezTo>
                      <a:pt x="9236" y="54"/>
                      <a:pt x="9398" y="54"/>
                      <a:pt x="9722" y="377"/>
                    </a:cubicBezTo>
                    <a:cubicBezTo>
                      <a:pt x="9792" y="916"/>
                      <a:pt x="9931" y="862"/>
                      <a:pt x="10000" y="1400"/>
                    </a:cubicBezTo>
                    <a:cubicBezTo>
                      <a:pt x="9931" y="2047"/>
                      <a:pt x="9769" y="2047"/>
                      <a:pt x="9491" y="2154"/>
                    </a:cubicBezTo>
                    <a:cubicBezTo>
                      <a:pt x="9444" y="3608"/>
                      <a:pt x="9537" y="3178"/>
                      <a:pt x="9120" y="3608"/>
                    </a:cubicBezTo>
                    <a:cubicBezTo>
                      <a:pt x="8634" y="3446"/>
                      <a:pt x="9532" y="4755"/>
                      <a:pt x="9069" y="4863"/>
                    </a:cubicBezTo>
                    <a:cubicBezTo>
                      <a:pt x="9023" y="4917"/>
                      <a:pt x="8606" y="5565"/>
                      <a:pt x="8884" y="5780"/>
                    </a:cubicBezTo>
                    <a:cubicBezTo>
                      <a:pt x="9069" y="5942"/>
                      <a:pt x="8401" y="5114"/>
                      <a:pt x="8610" y="5169"/>
                    </a:cubicBezTo>
                    <a:cubicBezTo>
                      <a:pt x="8540" y="6300"/>
                      <a:pt x="8356" y="5547"/>
                      <a:pt x="8727" y="6032"/>
                    </a:cubicBezTo>
                    <a:cubicBezTo>
                      <a:pt x="8819" y="7001"/>
                      <a:pt x="9213" y="6462"/>
                      <a:pt x="9560" y="6678"/>
                    </a:cubicBezTo>
                    <a:cubicBezTo>
                      <a:pt x="9792" y="7054"/>
                      <a:pt x="9722" y="7539"/>
                      <a:pt x="9838" y="8132"/>
                    </a:cubicBezTo>
                    <a:cubicBezTo>
                      <a:pt x="9792" y="8401"/>
                      <a:pt x="9792" y="8778"/>
                      <a:pt x="9722" y="9047"/>
                    </a:cubicBezTo>
                    <a:cubicBezTo>
                      <a:pt x="9606" y="9478"/>
                      <a:pt x="9120" y="9585"/>
                      <a:pt x="8935" y="9693"/>
                    </a:cubicBezTo>
                    <a:cubicBezTo>
                      <a:pt x="8449" y="9532"/>
                      <a:pt x="8426" y="9585"/>
                      <a:pt x="8171" y="8778"/>
                    </a:cubicBezTo>
                    <a:cubicBezTo>
                      <a:pt x="7894" y="8886"/>
                      <a:pt x="7639" y="8939"/>
                      <a:pt x="7384" y="9263"/>
                    </a:cubicBezTo>
                    <a:cubicBezTo>
                      <a:pt x="7176" y="8993"/>
                      <a:pt x="7153" y="8778"/>
                      <a:pt x="7222" y="8239"/>
                    </a:cubicBezTo>
                    <a:cubicBezTo>
                      <a:pt x="7176" y="7647"/>
                      <a:pt x="7199" y="7808"/>
                      <a:pt x="7060" y="7323"/>
                    </a:cubicBezTo>
                    <a:cubicBezTo>
                      <a:pt x="6991" y="7054"/>
                      <a:pt x="6829" y="6569"/>
                      <a:pt x="6829" y="6569"/>
                    </a:cubicBezTo>
                    <a:cubicBezTo>
                      <a:pt x="6412" y="6839"/>
                      <a:pt x="6829" y="8185"/>
                      <a:pt x="6667" y="9047"/>
                    </a:cubicBezTo>
                    <a:cubicBezTo>
                      <a:pt x="6620" y="9316"/>
                      <a:pt x="6458" y="9370"/>
                      <a:pt x="6343" y="9532"/>
                    </a:cubicBezTo>
                    <a:cubicBezTo>
                      <a:pt x="6157" y="10501"/>
                      <a:pt x="5625" y="9693"/>
                      <a:pt x="5278" y="9532"/>
                    </a:cubicBezTo>
                    <a:cubicBezTo>
                      <a:pt x="5208" y="9424"/>
                      <a:pt x="5139" y="9316"/>
                      <a:pt x="5046" y="9263"/>
                    </a:cubicBezTo>
                    <a:cubicBezTo>
                      <a:pt x="4931" y="9208"/>
                      <a:pt x="4815" y="9263"/>
                      <a:pt x="4722" y="9155"/>
                    </a:cubicBezTo>
                    <a:cubicBezTo>
                      <a:pt x="4352" y="8778"/>
                      <a:pt x="4282" y="7916"/>
                      <a:pt x="3935" y="7593"/>
                    </a:cubicBezTo>
                    <a:cubicBezTo>
                      <a:pt x="3727" y="7808"/>
                      <a:pt x="3495" y="7808"/>
                      <a:pt x="3287" y="7970"/>
                    </a:cubicBezTo>
                    <a:cubicBezTo>
                      <a:pt x="3032" y="8347"/>
                      <a:pt x="2870" y="8239"/>
                      <a:pt x="2616" y="7970"/>
                    </a:cubicBezTo>
                    <a:cubicBezTo>
                      <a:pt x="2431" y="7001"/>
                      <a:pt x="2546" y="7108"/>
                      <a:pt x="2060" y="7485"/>
                    </a:cubicBezTo>
                    <a:cubicBezTo>
                      <a:pt x="1644" y="7323"/>
                      <a:pt x="1597" y="7216"/>
                      <a:pt x="1273" y="7755"/>
                    </a:cubicBezTo>
                    <a:cubicBezTo>
                      <a:pt x="694" y="7647"/>
                      <a:pt x="324" y="7916"/>
                      <a:pt x="0" y="6839"/>
                    </a:cubicBezTo>
                    <a:cubicBezTo>
                      <a:pt x="69" y="5815"/>
                      <a:pt x="255" y="6139"/>
                      <a:pt x="602" y="6462"/>
                    </a:cubicBezTo>
                    <a:cubicBezTo>
                      <a:pt x="394" y="5493"/>
                      <a:pt x="694" y="5385"/>
                      <a:pt x="1065" y="5278"/>
                    </a:cubicBezTo>
                    <a:cubicBezTo>
                      <a:pt x="1134" y="5008"/>
                      <a:pt x="1296" y="4901"/>
                      <a:pt x="1343" y="4631"/>
                    </a:cubicBezTo>
                    <a:cubicBezTo>
                      <a:pt x="1412" y="4092"/>
                      <a:pt x="1204" y="4092"/>
                      <a:pt x="1111" y="3877"/>
                    </a:cubicBezTo>
                    <a:cubicBezTo>
                      <a:pt x="833" y="3285"/>
                      <a:pt x="579" y="2692"/>
                      <a:pt x="278" y="2154"/>
                    </a:cubicBezTo>
                    <a:cubicBezTo>
                      <a:pt x="370" y="2100"/>
                      <a:pt x="463" y="2047"/>
                      <a:pt x="556" y="2047"/>
                    </a:cubicBezTo>
                    <a:cubicBezTo>
                      <a:pt x="602" y="2047"/>
                      <a:pt x="671" y="2208"/>
                      <a:pt x="718" y="2154"/>
                    </a:cubicBezTo>
                    <a:cubicBezTo>
                      <a:pt x="764" y="2100"/>
                      <a:pt x="949" y="1185"/>
                      <a:pt x="995" y="1023"/>
                    </a:cubicBezTo>
                    <a:cubicBezTo>
                      <a:pt x="1898" y="1185"/>
                      <a:pt x="1875" y="1293"/>
                      <a:pt x="2940" y="1131"/>
                    </a:cubicBezTo>
                    <a:cubicBezTo>
                      <a:pt x="3218" y="916"/>
                      <a:pt x="3472" y="592"/>
                      <a:pt x="3773" y="377"/>
                    </a:cubicBezTo>
                    <a:cubicBezTo>
                      <a:pt x="4514" y="592"/>
                      <a:pt x="4329" y="1454"/>
                      <a:pt x="4838" y="1938"/>
                    </a:cubicBezTo>
                    <a:cubicBezTo>
                      <a:pt x="4884" y="2369"/>
                      <a:pt x="4838" y="2639"/>
                      <a:pt x="4884" y="3069"/>
                    </a:cubicBezTo>
                    <a:cubicBezTo>
                      <a:pt x="5185" y="2854"/>
                      <a:pt x="5255" y="2854"/>
                      <a:pt x="5556" y="3069"/>
                    </a:cubicBezTo>
                    <a:cubicBezTo>
                      <a:pt x="5718" y="2585"/>
                      <a:pt x="6019" y="2315"/>
                      <a:pt x="6111" y="2154"/>
                    </a:cubicBezTo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2" name="Freeform 158"/>
              <xdr:cNvSpPr>
                <a:spLocks/>
              </xdr:cNvSpPr>
            </xdr:nvSpPr>
            <xdr:spPr bwMode="auto">
              <a:xfrm>
                <a:off x="4195" y="2781"/>
                <a:ext cx="362" cy="250"/>
              </a:xfrm>
              <a:custGeom>
                <a:avLst/>
                <a:gdLst>
                  <a:gd name="T0" fmla="*/ 56 w 336"/>
                  <a:gd name="T1" fmla="*/ 29 h 236"/>
                  <a:gd name="T2" fmla="*/ 75 w 336"/>
                  <a:gd name="T3" fmla="*/ 15 h 236"/>
                  <a:gd name="T4" fmla="*/ 113 w 336"/>
                  <a:gd name="T5" fmla="*/ 0 h 236"/>
                  <a:gd name="T6" fmla="*/ 180 w 336"/>
                  <a:gd name="T7" fmla="*/ 8 h 236"/>
                  <a:gd name="T8" fmla="*/ 202 w 336"/>
                  <a:gd name="T9" fmla="*/ 20 h 236"/>
                  <a:gd name="T10" fmla="*/ 185 w 336"/>
                  <a:gd name="T11" fmla="*/ 36 h 236"/>
                  <a:gd name="T12" fmla="*/ 183 w 336"/>
                  <a:gd name="T13" fmla="*/ 44 h 236"/>
                  <a:gd name="T14" fmla="*/ 197 w 336"/>
                  <a:gd name="T15" fmla="*/ 48 h 236"/>
                  <a:gd name="T16" fmla="*/ 207 w 336"/>
                  <a:gd name="T17" fmla="*/ 70 h 236"/>
                  <a:gd name="T18" fmla="*/ 233 w 336"/>
                  <a:gd name="T19" fmla="*/ 92 h 236"/>
                  <a:gd name="T20" fmla="*/ 226 w 336"/>
                  <a:gd name="T21" fmla="*/ 108 h 236"/>
                  <a:gd name="T22" fmla="*/ 240 w 336"/>
                  <a:gd name="T23" fmla="*/ 125 h 236"/>
                  <a:gd name="T24" fmla="*/ 228 w 336"/>
                  <a:gd name="T25" fmla="*/ 144 h 236"/>
                  <a:gd name="T26" fmla="*/ 238 w 336"/>
                  <a:gd name="T27" fmla="*/ 164 h 236"/>
                  <a:gd name="T28" fmla="*/ 324 w 336"/>
                  <a:gd name="T29" fmla="*/ 166 h 236"/>
                  <a:gd name="T30" fmla="*/ 305 w 336"/>
                  <a:gd name="T31" fmla="*/ 197 h 236"/>
                  <a:gd name="T32" fmla="*/ 329 w 336"/>
                  <a:gd name="T33" fmla="*/ 216 h 236"/>
                  <a:gd name="T34" fmla="*/ 296 w 336"/>
                  <a:gd name="T35" fmla="*/ 226 h 236"/>
                  <a:gd name="T36" fmla="*/ 236 w 336"/>
                  <a:gd name="T37" fmla="*/ 228 h 236"/>
                  <a:gd name="T38" fmla="*/ 243 w 336"/>
                  <a:gd name="T39" fmla="*/ 226 h 236"/>
                  <a:gd name="T40" fmla="*/ 216 w 336"/>
                  <a:gd name="T41" fmla="*/ 216 h 236"/>
                  <a:gd name="T42" fmla="*/ 214 w 336"/>
                  <a:gd name="T43" fmla="*/ 195 h 236"/>
                  <a:gd name="T44" fmla="*/ 190 w 336"/>
                  <a:gd name="T45" fmla="*/ 207 h 236"/>
                  <a:gd name="T46" fmla="*/ 173 w 336"/>
                  <a:gd name="T47" fmla="*/ 212 h 236"/>
                  <a:gd name="T48" fmla="*/ 87 w 336"/>
                  <a:gd name="T49" fmla="*/ 202 h 236"/>
                  <a:gd name="T50" fmla="*/ 137 w 336"/>
                  <a:gd name="T51" fmla="*/ 180 h 236"/>
                  <a:gd name="T52" fmla="*/ 152 w 336"/>
                  <a:gd name="T53" fmla="*/ 173 h 236"/>
                  <a:gd name="T54" fmla="*/ 130 w 336"/>
                  <a:gd name="T55" fmla="*/ 166 h 236"/>
                  <a:gd name="T56" fmla="*/ 94 w 336"/>
                  <a:gd name="T57" fmla="*/ 164 h 236"/>
                  <a:gd name="T58" fmla="*/ 56 w 336"/>
                  <a:gd name="T59" fmla="*/ 142 h 236"/>
                  <a:gd name="T60" fmla="*/ 22 w 336"/>
                  <a:gd name="T61" fmla="*/ 135 h 236"/>
                  <a:gd name="T62" fmla="*/ 65 w 336"/>
                  <a:gd name="T63" fmla="*/ 116 h 236"/>
                  <a:gd name="T64" fmla="*/ 48 w 336"/>
                  <a:gd name="T65" fmla="*/ 101 h 236"/>
                  <a:gd name="T66" fmla="*/ 68 w 336"/>
                  <a:gd name="T67" fmla="*/ 80 h 236"/>
                  <a:gd name="T68" fmla="*/ 17 w 336"/>
                  <a:gd name="T69" fmla="*/ 65 h 236"/>
                  <a:gd name="T70" fmla="*/ 0 w 336"/>
                  <a:gd name="T71" fmla="*/ 53 h 236"/>
                  <a:gd name="T72" fmla="*/ 44 w 336"/>
                  <a:gd name="T73" fmla="*/ 39 h 236"/>
                  <a:gd name="T74" fmla="*/ 56 w 336"/>
                  <a:gd name="T75" fmla="*/ 29 h 23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336" h="236">
                    <a:moveTo>
                      <a:pt x="56" y="29"/>
                    </a:moveTo>
                    <a:cubicBezTo>
                      <a:pt x="66" y="26"/>
                      <a:pt x="66" y="19"/>
                      <a:pt x="75" y="15"/>
                    </a:cubicBezTo>
                    <a:cubicBezTo>
                      <a:pt x="88" y="9"/>
                      <a:pt x="101" y="9"/>
                      <a:pt x="113" y="0"/>
                    </a:cubicBezTo>
                    <a:cubicBezTo>
                      <a:pt x="135" y="4"/>
                      <a:pt x="157" y="6"/>
                      <a:pt x="180" y="8"/>
                    </a:cubicBezTo>
                    <a:cubicBezTo>
                      <a:pt x="188" y="10"/>
                      <a:pt x="202" y="20"/>
                      <a:pt x="202" y="20"/>
                    </a:cubicBezTo>
                    <a:cubicBezTo>
                      <a:pt x="199" y="31"/>
                      <a:pt x="196" y="33"/>
                      <a:pt x="185" y="36"/>
                    </a:cubicBezTo>
                    <a:cubicBezTo>
                      <a:pt x="184" y="39"/>
                      <a:pt x="181" y="42"/>
                      <a:pt x="183" y="44"/>
                    </a:cubicBezTo>
                    <a:cubicBezTo>
                      <a:pt x="186" y="47"/>
                      <a:pt x="197" y="48"/>
                      <a:pt x="197" y="48"/>
                    </a:cubicBezTo>
                    <a:cubicBezTo>
                      <a:pt x="202" y="55"/>
                      <a:pt x="204" y="62"/>
                      <a:pt x="207" y="70"/>
                    </a:cubicBezTo>
                    <a:cubicBezTo>
                      <a:pt x="180" y="89"/>
                      <a:pt x="216" y="88"/>
                      <a:pt x="233" y="92"/>
                    </a:cubicBezTo>
                    <a:cubicBezTo>
                      <a:pt x="243" y="104"/>
                      <a:pt x="239" y="104"/>
                      <a:pt x="226" y="108"/>
                    </a:cubicBezTo>
                    <a:cubicBezTo>
                      <a:pt x="229" y="120"/>
                      <a:pt x="234" y="115"/>
                      <a:pt x="240" y="125"/>
                    </a:cubicBezTo>
                    <a:cubicBezTo>
                      <a:pt x="238" y="136"/>
                      <a:pt x="240" y="141"/>
                      <a:pt x="228" y="144"/>
                    </a:cubicBezTo>
                    <a:cubicBezTo>
                      <a:pt x="238" y="150"/>
                      <a:pt x="241" y="152"/>
                      <a:pt x="238" y="164"/>
                    </a:cubicBezTo>
                    <a:cubicBezTo>
                      <a:pt x="267" y="166"/>
                      <a:pt x="295" y="164"/>
                      <a:pt x="324" y="166"/>
                    </a:cubicBezTo>
                    <a:cubicBezTo>
                      <a:pt x="331" y="182"/>
                      <a:pt x="316" y="189"/>
                      <a:pt x="305" y="197"/>
                    </a:cubicBezTo>
                    <a:cubicBezTo>
                      <a:pt x="298" y="220"/>
                      <a:pt x="300" y="213"/>
                      <a:pt x="329" y="216"/>
                    </a:cubicBezTo>
                    <a:cubicBezTo>
                      <a:pt x="336" y="236"/>
                      <a:pt x="308" y="227"/>
                      <a:pt x="296" y="226"/>
                    </a:cubicBezTo>
                    <a:cubicBezTo>
                      <a:pt x="274" y="228"/>
                      <a:pt x="258" y="231"/>
                      <a:pt x="236" y="228"/>
                    </a:cubicBezTo>
                    <a:cubicBezTo>
                      <a:pt x="238" y="227"/>
                      <a:pt x="243" y="228"/>
                      <a:pt x="243" y="226"/>
                    </a:cubicBezTo>
                    <a:cubicBezTo>
                      <a:pt x="243" y="216"/>
                      <a:pt x="216" y="216"/>
                      <a:pt x="216" y="216"/>
                    </a:cubicBezTo>
                    <a:cubicBezTo>
                      <a:pt x="230" y="212"/>
                      <a:pt x="226" y="199"/>
                      <a:pt x="214" y="195"/>
                    </a:cubicBezTo>
                    <a:cubicBezTo>
                      <a:pt x="207" y="200"/>
                      <a:pt x="198" y="204"/>
                      <a:pt x="190" y="207"/>
                    </a:cubicBezTo>
                    <a:cubicBezTo>
                      <a:pt x="184" y="209"/>
                      <a:pt x="173" y="212"/>
                      <a:pt x="173" y="212"/>
                    </a:cubicBezTo>
                    <a:cubicBezTo>
                      <a:pt x="134" y="210"/>
                      <a:pt x="118" y="211"/>
                      <a:pt x="87" y="202"/>
                    </a:cubicBezTo>
                    <a:cubicBezTo>
                      <a:pt x="66" y="172"/>
                      <a:pt x="117" y="181"/>
                      <a:pt x="137" y="180"/>
                    </a:cubicBezTo>
                    <a:cubicBezTo>
                      <a:pt x="139" y="179"/>
                      <a:pt x="152" y="176"/>
                      <a:pt x="152" y="173"/>
                    </a:cubicBezTo>
                    <a:cubicBezTo>
                      <a:pt x="152" y="165"/>
                      <a:pt x="138" y="167"/>
                      <a:pt x="130" y="166"/>
                    </a:cubicBezTo>
                    <a:cubicBezTo>
                      <a:pt x="118" y="165"/>
                      <a:pt x="106" y="165"/>
                      <a:pt x="94" y="164"/>
                    </a:cubicBezTo>
                    <a:cubicBezTo>
                      <a:pt x="128" y="140"/>
                      <a:pt x="73" y="143"/>
                      <a:pt x="56" y="142"/>
                    </a:cubicBezTo>
                    <a:cubicBezTo>
                      <a:pt x="41" y="140"/>
                      <a:pt x="35" y="139"/>
                      <a:pt x="22" y="135"/>
                    </a:cubicBezTo>
                    <a:cubicBezTo>
                      <a:pt x="17" y="116"/>
                      <a:pt x="54" y="117"/>
                      <a:pt x="65" y="116"/>
                    </a:cubicBezTo>
                    <a:cubicBezTo>
                      <a:pt x="99" y="106"/>
                      <a:pt x="69" y="105"/>
                      <a:pt x="48" y="101"/>
                    </a:cubicBezTo>
                    <a:cubicBezTo>
                      <a:pt x="44" y="88"/>
                      <a:pt x="58" y="85"/>
                      <a:pt x="68" y="80"/>
                    </a:cubicBezTo>
                    <a:cubicBezTo>
                      <a:pt x="73" y="61"/>
                      <a:pt x="24" y="66"/>
                      <a:pt x="17" y="65"/>
                    </a:cubicBezTo>
                    <a:cubicBezTo>
                      <a:pt x="8" y="62"/>
                      <a:pt x="4" y="62"/>
                      <a:pt x="0" y="53"/>
                    </a:cubicBezTo>
                    <a:cubicBezTo>
                      <a:pt x="6" y="39"/>
                      <a:pt x="30" y="42"/>
                      <a:pt x="44" y="39"/>
                    </a:cubicBezTo>
                    <a:cubicBezTo>
                      <a:pt x="49" y="30"/>
                      <a:pt x="45" y="33"/>
                      <a:pt x="56" y="29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53" name="Freeform 157"/>
              <xdr:cNvSpPr>
                <a:spLocks/>
              </xdr:cNvSpPr>
            </xdr:nvSpPr>
            <xdr:spPr bwMode="auto">
              <a:xfrm>
                <a:off x="4344" y="2795"/>
                <a:ext cx="124" cy="111"/>
              </a:xfrm>
              <a:custGeom>
                <a:avLst/>
                <a:gdLst>
                  <a:gd name="T0" fmla="*/ 53 w 91"/>
                  <a:gd name="T1" fmla="*/ 0 h 77"/>
                  <a:gd name="T2" fmla="*/ 0 w 91"/>
                  <a:gd name="T3" fmla="*/ 16 h 77"/>
                  <a:gd name="T4" fmla="*/ 2 w 91"/>
                  <a:gd name="T5" fmla="*/ 24 h 77"/>
                  <a:gd name="T6" fmla="*/ 29 w 91"/>
                  <a:gd name="T7" fmla="*/ 31 h 77"/>
                  <a:gd name="T8" fmla="*/ 36 w 91"/>
                  <a:gd name="T9" fmla="*/ 55 h 77"/>
                  <a:gd name="T10" fmla="*/ 43 w 91"/>
                  <a:gd name="T11" fmla="*/ 76 h 77"/>
                  <a:gd name="T12" fmla="*/ 57 w 91"/>
                  <a:gd name="T13" fmla="*/ 60 h 77"/>
                  <a:gd name="T14" fmla="*/ 81 w 91"/>
                  <a:gd name="T15" fmla="*/ 52 h 77"/>
                  <a:gd name="T16" fmla="*/ 91 w 91"/>
                  <a:gd name="T17" fmla="*/ 31 h 77"/>
                  <a:gd name="T18" fmla="*/ 77 w 91"/>
                  <a:gd name="T19" fmla="*/ 24 h 77"/>
                  <a:gd name="T20" fmla="*/ 69 w 91"/>
                  <a:gd name="T21" fmla="*/ 2 h 77"/>
                  <a:gd name="T22" fmla="*/ 53 w 91"/>
                  <a:gd name="T23" fmla="*/ 0 h 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91" h="77">
                    <a:moveTo>
                      <a:pt x="53" y="0"/>
                    </a:moveTo>
                    <a:cubicBezTo>
                      <a:pt x="38" y="13"/>
                      <a:pt x="19" y="12"/>
                      <a:pt x="0" y="16"/>
                    </a:cubicBezTo>
                    <a:cubicBezTo>
                      <a:pt x="1" y="19"/>
                      <a:pt x="0" y="22"/>
                      <a:pt x="2" y="24"/>
                    </a:cubicBezTo>
                    <a:cubicBezTo>
                      <a:pt x="8" y="31"/>
                      <a:pt x="29" y="31"/>
                      <a:pt x="29" y="31"/>
                    </a:cubicBezTo>
                    <a:cubicBezTo>
                      <a:pt x="24" y="43"/>
                      <a:pt x="22" y="49"/>
                      <a:pt x="36" y="55"/>
                    </a:cubicBezTo>
                    <a:cubicBezTo>
                      <a:pt x="32" y="65"/>
                      <a:pt x="33" y="70"/>
                      <a:pt x="43" y="76"/>
                    </a:cubicBezTo>
                    <a:cubicBezTo>
                      <a:pt x="58" y="73"/>
                      <a:pt x="52" y="77"/>
                      <a:pt x="57" y="60"/>
                    </a:cubicBezTo>
                    <a:cubicBezTo>
                      <a:pt x="58" y="58"/>
                      <a:pt x="79" y="53"/>
                      <a:pt x="81" y="52"/>
                    </a:cubicBezTo>
                    <a:cubicBezTo>
                      <a:pt x="86" y="45"/>
                      <a:pt x="89" y="39"/>
                      <a:pt x="91" y="31"/>
                    </a:cubicBezTo>
                    <a:cubicBezTo>
                      <a:pt x="89" y="30"/>
                      <a:pt x="79" y="26"/>
                      <a:pt x="77" y="24"/>
                    </a:cubicBezTo>
                    <a:cubicBezTo>
                      <a:pt x="74" y="20"/>
                      <a:pt x="74" y="4"/>
                      <a:pt x="69" y="2"/>
                    </a:cubicBezTo>
                    <a:cubicBezTo>
                      <a:pt x="64" y="0"/>
                      <a:pt x="58" y="1"/>
                      <a:pt x="53" y="0"/>
                    </a:cubicBezTo>
                    <a:close/>
                  </a:path>
                </a:pathLst>
              </a:custGeom>
              <a:gradFill rotWithShape="1">
                <a:gsLst>
                  <a:gs pos="0">
                    <a:srgbClr val="008000"/>
                  </a:gs>
                  <a:gs pos="100000">
                    <a:srgbClr val="008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3175" cmpd="sng">
                <a:solidFill>
                  <a:schemeClr val="tx1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sp macro="" textlink="">
          <xdr:nvSpPr>
            <xdr:cNvPr id="46" name="Freeform 157"/>
            <xdr:cNvSpPr>
              <a:spLocks/>
            </xdr:cNvSpPr>
          </xdr:nvSpPr>
          <xdr:spPr bwMode="auto">
            <a:xfrm rot="4678671">
              <a:off x="8126106" y="2213966"/>
              <a:ext cx="480534" cy="376136"/>
            </a:xfrm>
            <a:custGeom>
              <a:avLst/>
              <a:gdLst>
                <a:gd name="T0" fmla="*/ 53 w 91"/>
                <a:gd name="T1" fmla="*/ 0 h 77"/>
                <a:gd name="T2" fmla="*/ 0 w 91"/>
                <a:gd name="T3" fmla="*/ 16 h 77"/>
                <a:gd name="T4" fmla="*/ 2 w 91"/>
                <a:gd name="T5" fmla="*/ 24 h 77"/>
                <a:gd name="T6" fmla="*/ 29 w 91"/>
                <a:gd name="T7" fmla="*/ 31 h 77"/>
                <a:gd name="T8" fmla="*/ 36 w 91"/>
                <a:gd name="T9" fmla="*/ 55 h 77"/>
                <a:gd name="T10" fmla="*/ 43 w 91"/>
                <a:gd name="T11" fmla="*/ 76 h 77"/>
                <a:gd name="T12" fmla="*/ 57 w 91"/>
                <a:gd name="T13" fmla="*/ 60 h 77"/>
                <a:gd name="T14" fmla="*/ 81 w 91"/>
                <a:gd name="T15" fmla="*/ 52 h 77"/>
                <a:gd name="T16" fmla="*/ 91 w 91"/>
                <a:gd name="T17" fmla="*/ 31 h 77"/>
                <a:gd name="T18" fmla="*/ 77 w 91"/>
                <a:gd name="T19" fmla="*/ 24 h 77"/>
                <a:gd name="T20" fmla="*/ 69 w 91"/>
                <a:gd name="T21" fmla="*/ 2 h 77"/>
                <a:gd name="T22" fmla="*/ 53 w 91"/>
                <a:gd name="T23" fmla="*/ 0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</a:cxnLst>
              <a:rect l="0" t="0" r="r" b="b"/>
              <a:pathLst>
                <a:path w="91" h="77">
                  <a:moveTo>
                    <a:pt x="53" y="0"/>
                  </a:moveTo>
                  <a:cubicBezTo>
                    <a:pt x="38" y="13"/>
                    <a:pt x="19" y="12"/>
                    <a:pt x="0" y="16"/>
                  </a:cubicBezTo>
                  <a:cubicBezTo>
                    <a:pt x="1" y="19"/>
                    <a:pt x="0" y="22"/>
                    <a:pt x="2" y="24"/>
                  </a:cubicBezTo>
                  <a:cubicBezTo>
                    <a:pt x="8" y="31"/>
                    <a:pt x="29" y="31"/>
                    <a:pt x="29" y="31"/>
                  </a:cubicBezTo>
                  <a:cubicBezTo>
                    <a:pt x="24" y="43"/>
                    <a:pt x="22" y="49"/>
                    <a:pt x="36" y="55"/>
                  </a:cubicBezTo>
                  <a:cubicBezTo>
                    <a:pt x="32" y="65"/>
                    <a:pt x="33" y="70"/>
                    <a:pt x="43" y="76"/>
                  </a:cubicBezTo>
                  <a:cubicBezTo>
                    <a:pt x="58" y="73"/>
                    <a:pt x="52" y="77"/>
                    <a:pt x="57" y="60"/>
                  </a:cubicBezTo>
                  <a:cubicBezTo>
                    <a:pt x="58" y="58"/>
                    <a:pt x="79" y="53"/>
                    <a:pt x="81" y="52"/>
                  </a:cubicBezTo>
                  <a:cubicBezTo>
                    <a:pt x="86" y="45"/>
                    <a:pt x="89" y="39"/>
                    <a:pt x="91" y="31"/>
                  </a:cubicBezTo>
                  <a:cubicBezTo>
                    <a:pt x="89" y="30"/>
                    <a:pt x="79" y="26"/>
                    <a:pt x="77" y="24"/>
                  </a:cubicBezTo>
                  <a:cubicBezTo>
                    <a:pt x="74" y="20"/>
                    <a:pt x="74" y="4"/>
                    <a:pt x="69" y="2"/>
                  </a:cubicBezTo>
                  <a:cubicBezTo>
                    <a:pt x="64" y="0"/>
                    <a:pt x="58" y="1"/>
                    <a:pt x="53" y="0"/>
                  </a:cubicBezTo>
                  <a:close/>
                </a:path>
              </a:pathLst>
            </a:custGeom>
            <a:gradFill rotWithShape="1">
              <a:gsLst>
                <a:gs pos="0">
                  <a:srgbClr val="008000"/>
                </a:gs>
                <a:gs pos="100000">
                  <a:srgbClr val="008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 cmpd="sng">
              <a:solidFill>
                <a:schemeClr val="tx1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Arial" pitchFamily="34" charset="0"/>
                  <a:ea typeface="+mn-ea"/>
                  <a:cs typeface="+mn-cs"/>
                </a:defRPr>
              </a:lvl9pPr>
            </a:lstStyle>
            <a:p>
              <a:endParaRPr lang="pl-PL"/>
            </a:p>
          </xdr:txBody>
        </xdr:sp>
      </xdr:grpSp>
      <xdr:grpSp>
        <xdr:nvGrpSpPr>
          <xdr:cNvPr id="8" name="Grupa 64"/>
          <xdr:cNvGrpSpPr/>
        </xdr:nvGrpSpPr>
        <xdr:grpSpPr>
          <a:xfrm>
            <a:off x="623450" y="3218411"/>
            <a:ext cx="5832764" cy="2129444"/>
            <a:chOff x="623450" y="3218411"/>
            <a:chExt cx="5832764" cy="2129444"/>
          </a:xfrm>
        </xdr:grpSpPr>
        <xdr:grpSp>
          <xdr:nvGrpSpPr>
            <xdr:cNvPr id="9" name="Group 167"/>
            <xdr:cNvGrpSpPr>
              <a:grpSpLocks/>
            </xdr:cNvGrpSpPr>
          </xdr:nvGrpSpPr>
          <xdr:grpSpPr bwMode="auto">
            <a:xfrm>
              <a:off x="2804234" y="3218411"/>
              <a:ext cx="1311951" cy="2116512"/>
              <a:chOff x="165" y="844"/>
              <a:chExt cx="474" cy="728"/>
            </a:xfrm>
          </xdr:grpSpPr>
          <xdr:sp macro="" textlink="">
            <xdr:nvSpPr>
              <xdr:cNvPr id="11" name="Freeform 168"/>
              <xdr:cNvSpPr>
                <a:spLocks/>
              </xdr:cNvSpPr>
            </xdr:nvSpPr>
            <xdr:spPr bwMode="auto">
              <a:xfrm>
                <a:off x="244" y="1028"/>
                <a:ext cx="307" cy="184"/>
              </a:xfrm>
              <a:custGeom>
                <a:avLst/>
                <a:gdLst>
                  <a:gd name="T0" fmla="*/ 0 w 643"/>
                  <a:gd name="T1" fmla="*/ 384 h 384"/>
                  <a:gd name="T2" fmla="*/ 35 w 643"/>
                  <a:gd name="T3" fmla="*/ 0 h 384"/>
                  <a:gd name="T4" fmla="*/ 602 w 643"/>
                  <a:gd name="T5" fmla="*/ 0 h 384"/>
                  <a:gd name="T6" fmla="*/ 643 w 643"/>
                  <a:gd name="T7" fmla="*/ 384 h 384"/>
                  <a:gd name="T8" fmla="*/ 0 w 643"/>
                  <a:gd name="T9" fmla="*/ 384 h 3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643" h="384">
                    <a:moveTo>
                      <a:pt x="0" y="384"/>
                    </a:moveTo>
                    <a:lnTo>
                      <a:pt x="35" y="0"/>
                    </a:lnTo>
                    <a:lnTo>
                      <a:pt x="602" y="0"/>
                    </a:lnTo>
                    <a:lnTo>
                      <a:pt x="643" y="384"/>
                    </a:lnTo>
                    <a:lnTo>
                      <a:pt x="0" y="384"/>
                    </a:lnTo>
                    <a:close/>
                  </a:path>
                </a:pathLst>
              </a:cu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2" name="Freeform 169"/>
              <xdr:cNvSpPr>
                <a:spLocks/>
              </xdr:cNvSpPr>
            </xdr:nvSpPr>
            <xdr:spPr bwMode="auto">
              <a:xfrm>
                <a:off x="244" y="1026"/>
                <a:ext cx="309" cy="189"/>
              </a:xfrm>
              <a:custGeom>
                <a:avLst/>
                <a:gdLst>
                  <a:gd name="T0" fmla="*/ 30 w 648"/>
                  <a:gd name="T1" fmla="*/ 5 h 394"/>
                  <a:gd name="T2" fmla="*/ 30 w 648"/>
                  <a:gd name="T3" fmla="*/ 0 h 394"/>
                  <a:gd name="T4" fmla="*/ 607 w 648"/>
                  <a:gd name="T5" fmla="*/ 0 h 394"/>
                  <a:gd name="T6" fmla="*/ 648 w 648"/>
                  <a:gd name="T7" fmla="*/ 394 h 394"/>
                  <a:gd name="T8" fmla="*/ 0 w 648"/>
                  <a:gd name="T9" fmla="*/ 394 h 394"/>
                  <a:gd name="T10" fmla="*/ 0 w 648"/>
                  <a:gd name="T11" fmla="*/ 384 h 394"/>
                  <a:gd name="T12" fmla="*/ 638 w 648"/>
                  <a:gd name="T13" fmla="*/ 384 h 394"/>
                  <a:gd name="T14" fmla="*/ 597 w 648"/>
                  <a:gd name="T15" fmla="*/ 10 h 394"/>
                  <a:gd name="T16" fmla="*/ 35 w 648"/>
                  <a:gd name="T17" fmla="*/ 10 h 394"/>
                  <a:gd name="T18" fmla="*/ 30 w 648"/>
                  <a:gd name="T19" fmla="*/ 5 h 3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48" h="394">
                    <a:moveTo>
                      <a:pt x="30" y="5"/>
                    </a:moveTo>
                    <a:lnTo>
                      <a:pt x="30" y="0"/>
                    </a:lnTo>
                    <a:lnTo>
                      <a:pt x="607" y="0"/>
                    </a:lnTo>
                    <a:lnTo>
                      <a:pt x="648" y="394"/>
                    </a:lnTo>
                    <a:lnTo>
                      <a:pt x="0" y="394"/>
                    </a:lnTo>
                    <a:lnTo>
                      <a:pt x="0" y="384"/>
                    </a:lnTo>
                    <a:lnTo>
                      <a:pt x="638" y="384"/>
                    </a:lnTo>
                    <a:lnTo>
                      <a:pt x="597" y="10"/>
                    </a:lnTo>
                    <a:lnTo>
                      <a:pt x="35" y="10"/>
                    </a:lnTo>
                    <a:lnTo>
                      <a:pt x="3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3" name="Freeform 170"/>
              <xdr:cNvSpPr>
                <a:spLocks/>
              </xdr:cNvSpPr>
            </xdr:nvSpPr>
            <xdr:spPr bwMode="auto">
              <a:xfrm>
                <a:off x="242" y="1028"/>
                <a:ext cx="22" cy="187"/>
              </a:xfrm>
              <a:custGeom>
                <a:avLst/>
                <a:gdLst>
                  <a:gd name="T0" fmla="*/ 5 w 46"/>
                  <a:gd name="T1" fmla="*/ 389 h 389"/>
                  <a:gd name="T2" fmla="*/ 0 w 46"/>
                  <a:gd name="T3" fmla="*/ 389 h 389"/>
                  <a:gd name="T4" fmla="*/ 35 w 46"/>
                  <a:gd name="T5" fmla="*/ 0 h 389"/>
                  <a:gd name="T6" fmla="*/ 46 w 46"/>
                  <a:gd name="T7" fmla="*/ 0 h 389"/>
                  <a:gd name="T8" fmla="*/ 10 w 46"/>
                  <a:gd name="T9" fmla="*/ 384 h 389"/>
                  <a:gd name="T10" fmla="*/ 5 w 46"/>
                  <a:gd name="T11" fmla="*/ 389 h 38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46" h="389">
                    <a:moveTo>
                      <a:pt x="5" y="389"/>
                    </a:moveTo>
                    <a:lnTo>
                      <a:pt x="0" y="389"/>
                    </a:lnTo>
                    <a:lnTo>
                      <a:pt x="35" y="0"/>
                    </a:lnTo>
                    <a:lnTo>
                      <a:pt x="46" y="0"/>
                    </a:lnTo>
                    <a:lnTo>
                      <a:pt x="10" y="384"/>
                    </a:lnTo>
                    <a:lnTo>
                      <a:pt x="5" y="389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4" name="Freeform 171"/>
              <xdr:cNvSpPr>
                <a:spLocks/>
              </xdr:cNvSpPr>
            </xdr:nvSpPr>
            <xdr:spPr bwMode="auto">
              <a:xfrm>
                <a:off x="524" y="1293"/>
                <a:ext cx="92" cy="274"/>
              </a:xfrm>
              <a:custGeom>
                <a:avLst/>
                <a:gdLst>
                  <a:gd name="T0" fmla="*/ 193 w 193"/>
                  <a:gd name="T1" fmla="*/ 283 h 571"/>
                  <a:gd name="T2" fmla="*/ 193 w 193"/>
                  <a:gd name="T3" fmla="*/ 61 h 571"/>
                  <a:gd name="T4" fmla="*/ 187 w 193"/>
                  <a:gd name="T5" fmla="*/ 41 h 571"/>
                  <a:gd name="T6" fmla="*/ 177 w 193"/>
                  <a:gd name="T7" fmla="*/ 20 h 571"/>
                  <a:gd name="T8" fmla="*/ 167 w 193"/>
                  <a:gd name="T9" fmla="*/ 5 h 571"/>
                  <a:gd name="T10" fmla="*/ 147 w 193"/>
                  <a:gd name="T11" fmla="*/ 0 h 571"/>
                  <a:gd name="T12" fmla="*/ 51 w 193"/>
                  <a:gd name="T13" fmla="*/ 0 h 571"/>
                  <a:gd name="T14" fmla="*/ 31 w 193"/>
                  <a:gd name="T15" fmla="*/ 5 h 571"/>
                  <a:gd name="T16" fmla="*/ 15 w 193"/>
                  <a:gd name="T17" fmla="*/ 20 h 571"/>
                  <a:gd name="T18" fmla="*/ 5 w 193"/>
                  <a:gd name="T19" fmla="*/ 41 h 571"/>
                  <a:gd name="T20" fmla="*/ 0 w 193"/>
                  <a:gd name="T21" fmla="*/ 61 h 571"/>
                  <a:gd name="T22" fmla="*/ 0 w 193"/>
                  <a:gd name="T23" fmla="*/ 511 h 571"/>
                  <a:gd name="T24" fmla="*/ 5 w 193"/>
                  <a:gd name="T25" fmla="*/ 531 h 571"/>
                  <a:gd name="T26" fmla="*/ 15 w 193"/>
                  <a:gd name="T27" fmla="*/ 551 h 571"/>
                  <a:gd name="T28" fmla="*/ 31 w 193"/>
                  <a:gd name="T29" fmla="*/ 566 h 571"/>
                  <a:gd name="T30" fmla="*/ 51 w 193"/>
                  <a:gd name="T31" fmla="*/ 571 h 571"/>
                  <a:gd name="T32" fmla="*/ 147 w 193"/>
                  <a:gd name="T33" fmla="*/ 571 h 571"/>
                  <a:gd name="T34" fmla="*/ 167 w 193"/>
                  <a:gd name="T35" fmla="*/ 566 h 571"/>
                  <a:gd name="T36" fmla="*/ 177 w 193"/>
                  <a:gd name="T37" fmla="*/ 551 h 571"/>
                  <a:gd name="T38" fmla="*/ 187 w 193"/>
                  <a:gd name="T39" fmla="*/ 531 h 571"/>
                  <a:gd name="T40" fmla="*/ 193 w 193"/>
                  <a:gd name="T41" fmla="*/ 511 h 571"/>
                  <a:gd name="T42" fmla="*/ 193 w 193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3" h="571">
                    <a:moveTo>
                      <a:pt x="193" y="283"/>
                    </a:moveTo>
                    <a:lnTo>
                      <a:pt x="193" y="61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67" y="5"/>
                    </a:lnTo>
                    <a:lnTo>
                      <a:pt x="147" y="0"/>
                    </a:lnTo>
                    <a:lnTo>
                      <a:pt x="51" y="0"/>
                    </a:lnTo>
                    <a:lnTo>
                      <a:pt x="31" y="5"/>
                    </a:lnTo>
                    <a:lnTo>
                      <a:pt x="15" y="20"/>
                    </a:lnTo>
                    <a:lnTo>
                      <a:pt x="5" y="41"/>
                    </a:lnTo>
                    <a:lnTo>
                      <a:pt x="0" y="61"/>
                    </a:lnTo>
                    <a:lnTo>
                      <a:pt x="0" y="511"/>
                    </a:lnTo>
                    <a:lnTo>
                      <a:pt x="5" y="531"/>
                    </a:lnTo>
                    <a:lnTo>
                      <a:pt x="15" y="551"/>
                    </a:lnTo>
                    <a:lnTo>
                      <a:pt x="31" y="566"/>
                    </a:lnTo>
                    <a:lnTo>
                      <a:pt x="51" y="571"/>
                    </a:lnTo>
                    <a:lnTo>
                      <a:pt x="147" y="571"/>
                    </a:lnTo>
                    <a:lnTo>
                      <a:pt x="167" y="566"/>
                    </a:lnTo>
                    <a:lnTo>
                      <a:pt x="177" y="551"/>
                    </a:lnTo>
                    <a:lnTo>
                      <a:pt x="187" y="531"/>
                    </a:lnTo>
                    <a:lnTo>
                      <a:pt x="193" y="511"/>
                    </a:lnTo>
                    <a:lnTo>
                      <a:pt x="193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5" name="Freeform 172"/>
              <xdr:cNvSpPr>
                <a:spLocks/>
              </xdr:cNvSpPr>
            </xdr:nvSpPr>
            <xdr:spPr bwMode="auto">
              <a:xfrm>
                <a:off x="521" y="1290"/>
                <a:ext cx="97" cy="279"/>
              </a:xfrm>
              <a:custGeom>
                <a:avLst/>
                <a:gdLst>
                  <a:gd name="T0" fmla="*/ 192 w 203"/>
                  <a:gd name="T1" fmla="*/ 66 h 581"/>
                  <a:gd name="T2" fmla="*/ 187 w 203"/>
                  <a:gd name="T3" fmla="*/ 46 h 581"/>
                  <a:gd name="T4" fmla="*/ 177 w 203"/>
                  <a:gd name="T5" fmla="*/ 25 h 581"/>
                  <a:gd name="T6" fmla="*/ 172 w 203"/>
                  <a:gd name="T7" fmla="*/ 15 h 581"/>
                  <a:gd name="T8" fmla="*/ 152 w 203"/>
                  <a:gd name="T9" fmla="*/ 10 h 581"/>
                  <a:gd name="T10" fmla="*/ 56 w 203"/>
                  <a:gd name="T11" fmla="*/ 10 h 581"/>
                  <a:gd name="T12" fmla="*/ 36 w 203"/>
                  <a:gd name="T13" fmla="*/ 15 h 581"/>
                  <a:gd name="T14" fmla="*/ 25 w 203"/>
                  <a:gd name="T15" fmla="*/ 25 h 581"/>
                  <a:gd name="T16" fmla="*/ 15 w 203"/>
                  <a:gd name="T17" fmla="*/ 46 h 581"/>
                  <a:gd name="T18" fmla="*/ 10 w 203"/>
                  <a:gd name="T19" fmla="*/ 66 h 581"/>
                  <a:gd name="T20" fmla="*/ 10 w 203"/>
                  <a:gd name="T21" fmla="*/ 516 h 581"/>
                  <a:gd name="T22" fmla="*/ 15 w 203"/>
                  <a:gd name="T23" fmla="*/ 536 h 581"/>
                  <a:gd name="T24" fmla="*/ 25 w 203"/>
                  <a:gd name="T25" fmla="*/ 556 h 581"/>
                  <a:gd name="T26" fmla="*/ 36 w 203"/>
                  <a:gd name="T27" fmla="*/ 566 h 581"/>
                  <a:gd name="T28" fmla="*/ 56 w 203"/>
                  <a:gd name="T29" fmla="*/ 571 h 581"/>
                  <a:gd name="T30" fmla="*/ 152 w 203"/>
                  <a:gd name="T31" fmla="*/ 571 h 581"/>
                  <a:gd name="T32" fmla="*/ 172 w 203"/>
                  <a:gd name="T33" fmla="*/ 566 h 581"/>
                  <a:gd name="T34" fmla="*/ 177 w 203"/>
                  <a:gd name="T35" fmla="*/ 556 h 581"/>
                  <a:gd name="T36" fmla="*/ 187 w 203"/>
                  <a:gd name="T37" fmla="*/ 536 h 581"/>
                  <a:gd name="T38" fmla="*/ 192 w 203"/>
                  <a:gd name="T39" fmla="*/ 516 h 581"/>
                  <a:gd name="T40" fmla="*/ 192 w 203"/>
                  <a:gd name="T41" fmla="*/ 288 h 581"/>
                  <a:gd name="T42" fmla="*/ 203 w 203"/>
                  <a:gd name="T43" fmla="*/ 288 h 581"/>
                  <a:gd name="T44" fmla="*/ 203 w 203"/>
                  <a:gd name="T45" fmla="*/ 516 h 581"/>
                  <a:gd name="T46" fmla="*/ 198 w 203"/>
                  <a:gd name="T47" fmla="*/ 536 h 581"/>
                  <a:gd name="T48" fmla="*/ 187 w 203"/>
                  <a:gd name="T49" fmla="*/ 556 h 581"/>
                  <a:gd name="T50" fmla="*/ 172 w 203"/>
                  <a:gd name="T51" fmla="*/ 576 h 581"/>
                  <a:gd name="T52" fmla="*/ 152 w 203"/>
                  <a:gd name="T53" fmla="*/ 581 h 581"/>
                  <a:gd name="T54" fmla="*/ 56 w 203"/>
                  <a:gd name="T55" fmla="*/ 581 h 581"/>
                  <a:gd name="T56" fmla="*/ 36 w 203"/>
                  <a:gd name="T57" fmla="*/ 576 h 581"/>
                  <a:gd name="T58" fmla="*/ 15 w 203"/>
                  <a:gd name="T59" fmla="*/ 556 h 581"/>
                  <a:gd name="T60" fmla="*/ 5 w 203"/>
                  <a:gd name="T61" fmla="*/ 536 h 581"/>
                  <a:gd name="T62" fmla="*/ 0 w 203"/>
                  <a:gd name="T63" fmla="*/ 516 h 581"/>
                  <a:gd name="T64" fmla="*/ 0 w 203"/>
                  <a:gd name="T65" fmla="*/ 66 h 581"/>
                  <a:gd name="T66" fmla="*/ 5 w 203"/>
                  <a:gd name="T67" fmla="*/ 46 h 581"/>
                  <a:gd name="T68" fmla="*/ 15 w 203"/>
                  <a:gd name="T69" fmla="*/ 25 h 581"/>
                  <a:gd name="T70" fmla="*/ 36 w 203"/>
                  <a:gd name="T71" fmla="*/ 5 h 581"/>
                  <a:gd name="T72" fmla="*/ 56 w 203"/>
                  <a:gd name="T73" fmla="*/ 0 h 581"/>
                  <a:gd name="T74" fmla="*/ 152 w 203"/>
                  <a:gd name="T75" fmla="*/ 0 h 581"/>
                  <a:gd name="T76" fmla="*/ 172 w 203"/>
                  <a:gd name="T77" fmla="*/ 5 h 581"/>
                  <a:gd name="T78" fmla="*/ 187 w 203"/>
                  <a:gd name="T79" fmla="*/ 25 h 581"/>
                  <a:gd name="T80" fmla="*/ 198 w 203"/>
                  <a:gd name="T81" fmla="*/ 46 h 581"/>
                  <a:gd name="T82" fmla="*/ 203 w 203"/>
                  <a:gd name="T83" fmla="*/ 66 h 581"/>
                  <a:gd name="T84" fmla="*/ 203 w 203"/>
                  <a:gd name="T85" fmla="*/ 66 h 581"/>
                  <a:gd name="T86" fmla="*/ 192 w 203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3" h="581">
                    <a:moveTo>
                      <a:pt x="192" y="66"/>
                    </a:moveTo>
                    <a:lnTo>
                      <a:pt x="187" y="46"/>
                    </a:lnTo>
                    <a:lnTo>
                      <a:pt x="177" y="25"/>
                    </a:lnTo>
                    <a:lnTo>
                      <a:pt x="172" y="15"/>
                    </a:lnTo>
                    <a:lnTo>
                      <a:pt x="152" y="10"/>
                    </a:lnTo>
                    <a:lnTo>
                      <a:pt x="56" y="10"/>
                    </a:lnTo>
                    <a:lnTo>
                      <a:pt x="36" y="15"/>
                    </a:lnTo>
                    <a:lnTo>
                      <a:pt x="25" y="25"/>
                    </a:lnTo>
                    <a:lnTo>
                      <a:pt x="15" y="46"/>
                    </a:lnTo>
                    <a:lnTo>
                      <a:pt x="10" y="66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6" y="566"/>
                    </a:lnTo>
                    <a:lnTo>
                      <a:pt x="56" y="571"/>
                    </a:lnTo>
                    <a:lnTo>
                      <a:pt x="152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288"/>
                    </a:lnTo>
                    <a:lnTo>
                      <a:pt x="203" y="288"/>
                    </a:lnTo>
                    <a:lnTo>
                      <a:pt x="203" y="516"/>
                    </a:lnTo>
                    <a:lnTo>
                      <a:pt x="198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2" y="581"/>
                    </a:lnTo>
                    <a:lnTo>
                      <a:pt x="56" y="581"/>
                    </a:lnTo>
                    <a:lnTo>
                      <a:pt x="36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66"/>
                    </a:lnTo>
                    <a:lnTo>
                      <a:pt x="5" y="46"/>
                    </a:lnTo>
                    <a:lnTo>
                      <a:pt x="15" y="25"/>
                    </a:lnTo>
                    <a:lnTo>
                      <a:pt x="36" y="5"/>
                    </a:lnTo>
                    <a:lnTo>
                      <a:pt x="56" y="0"/>
                    </a:lnTo>
                    <a:lnTo>
                      <a:pt x="152" y="0"/>
                    </a:lnTo>
                    <a:lnTo>
                      <a:pt x="172" y="5"/>
                    </a:lnTo>
                    <a:lnTo>
                      <a:pt x="187" y="25"/>
                    </a:lnTo>
                    <a:lnTo>
                      <a:pt x="198" y="46"/>
                    </a:lnTo>
                    <a:lnTo>
                      <a:pt x="203" y="66"/>
                    </a:lnTo>
                    <a:lnTo>
                      <a:pt x="203" y="66"/>
                    </a:lnTo>
                    <a:lnTo>
                      <a:pt x="192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6" name="Rectangle 173"/>
              <xdr:cNvSpPr>
                <a:spLocks noChangeArrowheads="1"/>
              </xdr:cNvSpPr>
            </xdr:nvSpPr>
            <xdr:spPr bwMode="auto">
              <a:xfrm>
                <a:off x="613" y="1322"/>
                <a:ext cx="5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7" name="Rectangle 174"/>
              <xdr:cNvSpPr>
                <a:spLocks noChangeArrowheads="1"/>
              </xdr:cNvSpPr>
            </xdr:nvSpPr>
            <xdr:spPr bwMode="auto">
              <a:xfrm>
                <a:off x="519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8" name="Freeform 175"/>
              <xdr:cNvSpPr>
                <a:spLocks/>
              </xdr:cNvSpPr>
            </xdr:nvSpPr>
            <xdr:spPr bwMode="auto">
              <a:xfrm>
                <a:off x="517" y="1200"/>
                <a:ext cx="122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19" name="Freeform 176"/>
              <xdr:cNvSpPr>
                <a:spLocks/>
              </xdr:cNvSpPr>
            </xdr:nvSpPr>
            <xdr:spPr bwMode="auto">
              <a:xfrm>
                <a:off x="517" y="1200"/>
                <a:ext cx="4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0" name="Freeform 177"/>
              <xdr:cNvSpPr>
                <a:spLocks/>
              </xdr:cNvSpPr>
            </xdr:nvSpPr>
            <xdr:spPr bwMode="auto">
              <a:xfrm>
                <a:off x="187" y="1293"/>
                <a:ext cx="92" cy="274"/>
              </a:xfrm>
              <a:custGeom>
                <a:avLst/>
                <a:gdLst>
                  <a:gd name="T0" fmla="*/ 0 w 192"/>
                  <a:gd name="T1" fmla="*/ 283 h 571"/>
                  <a:gd name="T2" fmla="*/ 0 w 192"/>
                  <a:gd name="T3" fmla="*/ 61 h 571"/>
                  <a:gd name="T4" fmla="*/ 5 w 192"/>
                  <a:gd name="T5" fmla="*/ 36 h 571"/>
                  <a:gd name="T6" fmla="*/ 15 w 192"/>
                  <a:gd name="T7" fmla="*/ 15 h 571"/>
                  <a:gd name="T8" fmla="*/ 30 w 192"/>
                  <a:gd name="T9" fmla="*/ 5 h 571"/>
                  <a:gd name="T10" fmla="*/ 50 w 192"/>
                  <a:gd name="T11" fmla="*/ 0 h 571"/>
                  <a:gd name="T12" fmla="*/ 146 w 192"/>
                  <a:gd name="T13" fmla="*/ 0 h 571"/>
                  <a:gd name="T14" fmla="*/ 167 w 192"/>
                  <a:gd name="T15" fmla="*/ 5 h 571"/>
                  <a:gd name="T16" fmla="*/ 177 w 192"/>
                  <a:gd name="T17" fmla="*/ 15 h 571"/>
                  <a:gd name="T18" fmla="*/ 187 w 192"/>
                  <a:gd name="T19" fmla="*/ 36 h 571"/>
                  <a:gd name="T20" fmla="*/ 192 w 192"/>
                  <a:gd name="T21" fmla="*/ 61 h 571"/>
                  <a:gd name="T22" fmla="*/ 192 w 192"/>
                  <a:gd name="T23" fmla="*/ 511 h 571"/>
                  <a:gd name="T24" fmla="*/ 187 w 192"/>
                  <a:gd name="T25" fmla="*/ 531 h 571"/>
                  <a:gd name="T26" fmla="*/ 177 w 192"/>
                  <a:gd name="T27" fmla="*/ 551 h 571"/>
                  <a:gd name="T28" fmla="*/ 167 w 192"/>
                  <a:gd name="T29" fmla="*/ 566 h 571"/>
                  <a:gd name="T30" fmla="*/ 146 w 192"/>
                  <a:gd name="T31" fmla="*/ 571 h 571"/>
                  <a:gd name="T32" fmla="*/ 50 w 192"/>
                  <a:gd name="T33" fmla="*/ 571 h 571"/>
                  <a:gd name="T34" fmla="*/ 30 w 192"/>
                  <a:gd name="T35" fmla="*/ 566 h 571"/>
                  <a:gd name="T36" fmla="*/ 15 w 192"/>
                  <a:gd name="T37" fmla="*/ 551 h 571"/>
                  <a:gd name="T38" fmla="*/ 5 w 192"/>
                  <a:gd name="T39" fmla="*/ 531 h 571"/>
                  <a:gd name="T40" fmla="*/ 0 w 192"/>
                  <a:gd name="T41" fmla="*/ 511 h 571"/>
                  <a:gd name="T42" fmla="*/ 0 w 192"/>
                  <a:gd name="T43" fmla="*/ 283 h 5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92" h="571">
                    <a:moveTo>
                      <a:pt x="0" y="283"/>
                    </a:moveTo>
                    <a:lnTo>
                      <a:pt x="0" y="61"/>
                    </a:lnTo>
                    <a:lnTo>
                      <a:pt x="5" y="36"/>
                    </a:lnTo>
                    <a:lnTo>
                      <a:pt x="15" y="15"/>
                    </a:lnTo>
                    <a:lnTo>
                      <a:pt x="30" y="5"/>
                    </a:lnTo>
                    <a:lnTo>
                      <a:pt x="50" y="0"/>
                    </a:lnTo>
                    <a:lnTo>
                      <a:pt x="146" y="0"/>
                    </a:lnTo>
                    <a:lnTo>
                      <a:pt x="167" y="5"/>
                    </a:lnTo>
                    <a:lnTo>
                      <a:pt x="177" y="15"/>
                    </a:lnTo>
                    <a:lnTo>
                      <a:pt x="187" y="36"/>
                    </a:lnTo>
                    <a:lnTo>
                      <a:pt x="192" y="61"/>
                    </a:lnTo>
                    <a:lnTo>
                      <a:pt x="192" y="511"/>
                    </a:lnTo>
                    <a:lnTo>
                      <a:pt x="187" y="531"/>
                    </a:lnTo>
                    <a:lnTo>
                      <a:pt x="177" y="551"/>
                    </a:lnTo>
                    <a:lnTo>
                      <a:pt x="167" y="566"/>
                    </a:lnTo>
                    <a:lnTo>
                      <a:pt x="146" y="571"/>
                    </a:lnTo>
                    <a:lnTo>
                      <a:pt x="50" y="571"/>
                    </a:lnTo>
                    <a:lnTo>
                      <a:pt x="30" y="566"/>
                    </a:lnTo>
                    <a:lnTo>
                      <a:pt x="15" y="551"/>
                    </a:lnTo>
                    <a:lnTo>
                      <a:pt x="5" y="531"/>
                    </a:lnTo>
                    <a:lnTo>
                      <a:pt x="0" y="511"/>
                    </a:lnTo>
                    <a:lnTo>
                      <a:pt x="0" y="283"/>
                    </a:lnTo>
                    <a:close/>
                  </a:path>
                </a:pathLst>
              </a:cu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1" name="Freeform 178"/>
              <xdr:cNvSpPr>
                <a:spLocks/>
              </xdr:cNvSpPr>
            </xdr:nvSpPr>
            <xdr:spPr bwMode="auto">
              <a:xfrm>
                <a:off x="185" y="1290"/>
                <a:ext cx="96" cy="279"/>
              </a:xfrm>
              <a:custGeom>
                <a:avLst/>
                <a:gdLst>
                  <a:gd name="T0" fmla="*/ 0 w 202"/>
                  <a:gd name="T1" fmla="*/ 66 h 581"/>
                  <a:gd name="T2" fmla="*/ 0 w 202"/>
                  <a:gd name="T3" fmla="*/ 66 h 581"/>
                  <a:gd name="T4" fmla="*/ 5 w 202"/>
                  <a:gd name="T5" fmla="*/ 41 h 581"/>
                  <a:gd name="T6" fmla="*/ 15 w 202"/>
                  <a:gd name="T7" fmla="*/ 20 h 581"/>
                  <a:gd name="T8" fmla="*/ 35 w 202"/>
                  <a:gd name="T9" fmla="*/ 5 h 581"/>
                  <a:gd name="T10" fmla="*/ 55 w 202"/>
                  <a:gd name="T11" fmla="*/ 0 h 581"/>
                  <a:gd name="T12" fmla="*/ 151 w 202"/>
                  <a:gd name="T13" fmla="*/ 0 h 581"/>
                  <a:gd name="T14" fmla="*/ 172 w 202"/>
                  <a:gd name="T15" fmla="*/ 5 h 581"/>
                  <a:gd name="T16" fmla="*/ 187 w 202"/>
                  <a:gd name="T17" fmla="*/ 20 h 581"/>
                  <a:gd name="T18" fmla="*/ 197 w 202"/>
                  <a:gd name="T19" fmla="*/ 41 h 581"/>
                  <a:gd name="T20" fmla="*/ 202 w 202"/>
                  <a:gd name="T21" fmla="*/ 66 h 581"/>
                  <a:gd name="T22" fmla="*/ 202 w 202"/>
                  <a:gd name="T23" fmla="*/ 516 h 581"/>
                  <a:gd name="T24" fmla="*/ 197 w 202"/>
                  <a:gd name="T25" fmla="*/ 536 h 581"/>
                  <a:gd name="T26" fmla="*/ 187 w 202"/>
                  <a:gd name="T27" fmla="*/ 556 h 581"/>
                  <a:gd name="T28" fmla="*/ 172 w 202"/>
                  <a:gd name="T29" fmla="*/ 576 h 581"/>
                  <a:gd name="T30" fmla="*/ 151 w 202"/>
                  <a:gd name="T31" fmla="*/ 581 h 581"/>
                  <a:gd name="T32" fmla="*/ 55 w 202"/>
                  <a:gd name="T33" fmla="*/ 581 h 581"/>
                  <a:gd name="T34" fmla="*/ 35 w 202"/>
                  <a:gd name="T35" fmla="*/ 576 h 581"/>
                  <a:gd name="T36" fmla="*/ 15 w 202"/>
                  <a:gd name="T37" fmla="*/ 556 h 581"/>
                  <a:gd name="T38" fmla="*/ 5 w 202"/>
                  <a:gd name="T39" fmla="*/ 536 h 581"/>
                  <a:gd name="T40" fmla="*/ 0 w 202"/>
                  <a:gd name="T41" fmla="*/ 516 h 581"/>
                  <a:gd name="T42" fmla="*/ 0 w 202"/>
                  <a:gd name="T43" fmla="*/ 288 h 581"/>
                  <a:gd name="T44" fmla="*/ 10 w 202"/>
                  <a:gd name="T45" fmla="*/ 288 h 581"/>
                  <a:gd name="T46" fmla="*/ 10 w 202"/>
                  <a:gd name="T47" fmla="*/ 516 h 581"/>
                  <a:gd name="T48" fmla="*/ 15 w 202"/>
                  <a:gd name="T49" fmla="*/ 536 h 581"/>
                  <a:gd name="T50" fmla="*/ 25 w 202"/>
                  <a:gd name="T51" fmla="*/ 556 h 581"/>
                  <a:gd name="T52" fmla="*/ 35 w 202"/>
                  <a:gd name="T53" fmla="*/ 566 h 581"/>
                  <a:gd name="T54" fmla="*/ 55 w 202"/>
                  <a:gd name="T55" fmla="*/ 571 h 581"/>
                  <a:gd name="T56" fmla="*/ 151 w 202"/>
                  <a:gd name="T57" fmla="*/ 571 h 581"/>
                  <a:gd name="T58" fmla="*/ 172 w 202"/>
                  <a:gd name="T59" fmla="*/ 566 h 581"/>
                  <a:gd name="T60" fmla="*/ 177 w 202"/>
                  <a:gd name="T61" fmla="*/ 556 h 581"/>
                  <a:gd name="T62" fmla="*/ 187 w 202"/>
                  <a:gd name="T63" fmla="*/ 536 h 581"/>
                  <a:gd name="T64" fmla="*/ 192 w 202"/>
                  <a:gd name="T65" fmla="*/ 516 h 581"/>
                  <a:gd name="T66" fmla="*/ 192 w 202"/>
                  <a:gd name="T67" fmla="*/ 66 h 581"/>
                  <a:gd name="T68" fmla="*/ 187 w 202"/>
                  <a:gd name="T69" fmla="*/ 41 h 581"/>
                  <a:gd name="T70" fmla="*/ 177 w 202"/>
                  <a:gd name="T71" fmla="*/ 20 h 581"/>
                  <a:gd name="T72" fmla="*/ 172 w 202"/>
                  <a:gd name="T73" fmla="*/ 15 h 581"/>
                  <a:gd name="T74" fmla="*/ 151 w 202"/>
                  <a:gd name="T75" fmla="*/ 10 h 581"/>
                  <a:gd name="T76" fmla="*/ 55 w 202"/>
                  <a:gd name="T77" fmla="*/ 10 h 581"/>
                  <a:gd name="T78" fmla="*/ 35 w 202"/>
                  <a:gd name="T79" fmla="*/ 15 h 581"/>
                  <a:gd name="T80" fmla="*/ 25 w 202"/>
                  <a:gd name="T81" fmla="*/ 20 h 581"/>
                  <a:gd name="T82" fmla="*/ 15 w 202"/>
                  <a:gd name="T83" fmla="*/ 41 h 581"/>
                  <a:gd name="T84" fmla="*/ 10 w 202"/>
                  <a:gd name="T85" fmla="*/ 66 h 581"/>
                  <a:gd name="T86" fmla="*/ 0 w 202"/>
                  <a:gd name="T87" fmla="*/ 66 h 58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</a:cxnLst>
                <a:rect l="0" t="0" r="r" b="b"/>
                <a:pathLst>
                  <a:path w="202" h="581">
                    <a:moveTo>
                      <a:pt x="0" y="66"/>
                    </a:moveTo>
                    <a:lnTo>
                      <a:pt x="0" y="66"/>
                    </a:lnTo>
                    <a:lnTo>
                      <a:pt x="5" y="41"/>
                    </a:lnTo>
                    <a:lnTo>
                      <a:pt x="15" y="20"/>
                    </a:lnTo>
                    <a:lnTo>
                      <a:pt x="35" y="5"/>
                    </a:lnTo>
                    <a:lnTo>
                      <a:pt x="55" y="0"/>
                    </a:lnTo>
                    <a:lnTo>
                      <a:pt x="151" y="0"/>
                    </a:lnTo>
                    <a:lnTo>
                      <a:pt x="172" y="5"/>
                    </a:lnTo>
                    <a:lnTo>
                      <a:pt x="187" y="20"/>
                    </a:lnTo>
                    <a:lnTo>
                      <a:pt x="197" y="41"/>
                    </a:lnTo>
                    <a:lnTo>
                      <a:pt x="202" y="66"/>
                    </a:lnTo>
                    <a:lnTo>
                      <a:pt x="202" y="516"/>
                    </a:lnTo>
                    <a:lnTo>
                      <a:pt x="197" y="536"/>
                    </a:lnTo>
                    <a:lnTo>
                      <a:pt x="187" y="556"/>
                    </a:lnTo>
                    <a:lnTo>
                      <a:pt x="172" y="576"/>
                    </a:lnTo>
                    <a:lnTo>
                      <a:pt x="151" y="581"/>
                    </a:lnTo>
                    <a:lnTo>
                      <a:pt x="55" y="581"/>
                    </a:lnTo>
                    <a:lnTo>
                      <a:pt x="35" y="576"/>
                    </a:lnTo>
                    <a:lnTo>
                      <a:pt x="15" y="556"/>
                    </a:lnTo>
                    <a:lnTo>
                      <a:pt x="5" y="536"/>
                    </a:lnTo>
                    <a:lnTo>
                      <a:pt x="0" y="516"/>
                    </a:lnTo>
                    <a:lnTo>
                      <a:pt x="0" y="288"/>
                    </a:lnTo>
                    <a:lnTo>
                      <a:pt x="10" y="288"/>
                    </a:lnTo>
                    <a:lnTo>
                      <a:pt x="10" y="516"/>
                    </a:lnTo>
                    <a:lnTo>
                      <a:pt x="15" y="536"/>
                    </a:lnTo>
                    <a:lnTo>
                      <a:pt x="25" y="556"/>
                    </a:lnTo>
                    <a:lnTo>
                      <a:pt x="35" y="566"/>
                    </a:lnTo>
                    <a:lnTo>
                      <a:pt x="55" y="571"/>
                    </a:lnTo>
                    <a:lnTo>
                      <a:pt x="151" y="571"/>
                    </a:lnTo>
                    <a:lnTo>
                      <a:pt x="172" y="566"/>
                    </a:lnTo>
                    <a:lnTo>
                      <a:pt x="177" y="556"/>
                    </a:lnTo>
                    <a:lnTo>
                      <a:pt x="187" y="536"/>
                    </a:lnTo>
                    <a:lnTo>
                      <a:pt x="192" y="516"/>
                    </a:lnTo>
                    <a:lnTo>
                      <a:pt x="192" y="66"/>
                    </a:lnTo>
                    <a:lnTo>
                      <a:pt x="187" y="41"/>
                    </a:lnTo>
                    <a:lnTo>
                      <a:pt x="177" y="20"/>
                    </a:lnTo>
                    <a:lnTo>
                      <a:pt x="172" y="15"/>
                    </a:lnTo>
                    <a:lnTo>
                      <a:pt x="151" y="10"/>
                    </a:lnTo>
                    <a:lnTo>
                      <a:pt x="55" y="10"/>
                    </a:lnTo>
                    <a:lnTo>
                      <a:pt x="35" y="15"/>
                    </a:lnTo>
                    <a:lnTo>
                      <a:pt x="25" y="20"/>
                    </a:lnTo>
                    <a:lnTo>
                      <a:pt x="15" y="41"/>
                    </a:lnTo>
                    <a:lnTo>
                      <a:pt x="10" y="66"/>
                    </a:lnTo>
                    <a:lnTo>
                      <a:pt x="0" y="66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2" name="Rectangle 179"/>
              <xdr:cNvSpPr>
                <a:spLocks noChangeArrowheads="1"/>
              </xdr:cNvSpPr>
            </xdr:nvSpPr>
            <xdr:spPr bwMode="auto">
              <a:xfrm>
                <a:off x="185" y="1322"/>
                <a:ext cx="4" cy="106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3" name="Rectangle 180"/>
              <xdr:cNvSpPr>
                <a:spLocks noChangeArrowheads="1"/>
              </xdr:cNvSpPr>
            </xdr:nvSpPr>
            <xdr:spPr bwMode="auto">
              <a:xfrm>
                <a:off x="168" y="1203"/>
                <a:ext cx="120" cy="133"/>
              </a:xfrm>
              <a:prstGeom prst="rect">
                <a:avLst/>
              </a:prstGeom>
              <a:solidFill>
                <a:schemeClr val="bg2">
                  <a:lumMod val="5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4" name="Freeform 181"/>
              <xdr:cNvSpPr>
                <a:spLocks/>
              </xdr:cNvSpPr>
            </xdr:nvSpPr>
            <xdr:spPr bwMode="auto">
              <a:xfrm>
                <a:off x="165" y="1200"/>
                <a:ext cx="123" cy="136"/>
              </a:xfrm>
              <a:custGeom>
                <a:avLst/>
                <a:gdLst>
                  <a:gd name="T0" fmla="*/ 5 w 258"/>
                  <a:gd name="T1" fmla="*/ 273 h 283"/>
                  <a:gd name="T2" fmla="*/ 248 w 258"/>
                  <a:gd name="T3" fmla="*/ 273 h 283"/>
                  <a:gd name="T4" fmla="*/ 248 w 258"/>
                  <a:gd name="T5" fmla="*/ 10 h 283"/>
                  <a:gd name="T6" fmla="*/ 5 w 258"/>
                  <a:gd name="T7" fmla="*/ 10 h 283"/>
                  <a:gd name="T8" fmla="*/ 5 w 258"/>
                  <a:gd name="T9" fmla="*/ 0 h 283"/>
                  <a:gd name="T10" fmla="*/ 258 w 258"/>
                  <a:gd name="T11" fmla="*/ 0 h 283"/>
                  <a:gd name="T12" fmla="*/ 258 w 258"/>
                  <a:gd name="T13" fmla="*/ 283 h 283"/>
                  <a:gd name="T14" fmla="*/ 0 w 258"/>
                  <a:gd name="T15" fmla="*/ 283 h 283"/>
                  <a:gd name="T16" fmla="*/ 0 w 258"/>
                  <a:gd name="T17" fmla="*/ 278 h 283"/>
                  <a:gd name="T18" fmla="*/ 5 w 258"/>
                  <a:gd name="T19" fmla="*/ 273 h 28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8" h="283">
                    <a:moveTo>
                      <a:pt x="5" y="273"/>
                    </a:moveTo>
                    <a:lnTo>
                      <a:pt x="248" y="273"/>
                    </a:lnTo>
                    <a:lnTo>
                      <a:pt x="24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258" y="0"/>
                    </a:lnTo>
                    <a:lnTo>
                      <a:pt x="258" y="283"/>
                    </a:lnTo>
                    <a:lnTo>
                      <a:pt x="0" y="283"/>
                    </a:lnTo>
                    <a:lnTo>
                      <a:pt x="0" y="278"/>
                    </a:lnTo>
                    <a:lnTo>
                      <a:pt x="5" y="273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5" name="Freeform 182"/>
              <xdr:cNvSpPr>
                <a:spLocks/>
              </xdr:cNvSpPr>
            </xdr:nvSpPr>
            <xdr:spPr bwMode="auto">
              <a:xfrm>
                <a:off x="165" y="1200"/>
                <a:ext cx="5" cy="134"/>
              </a:xfrm>
              <a:custGeom>
                <a:avLst/>
                <a:gdLst>
                  <a:gd name="T0" fmla="*/ 10 w 10"/>
                  <a:gd name="T1" fmla="*/ 5 h 278"/>
                  <a:gd name="T2" fmla="*/ 10 w 10"/>
                  <a:gd name="T3" fmla="*/ 278 h 278"/>
                  <a:gd name="T4" fmla="*/ 0 w 10"/>
                  <a:gd name="T5" fmla="*/ 278 h 278"/>
                  <a:gd name="T6" fmla="*/ 0 w 10"/>
                  <a:gd name="T7" fmla="*/ 0 h 278"/>
                  <a:gd name="T8" fmla="*/ 5 w 10"/>
                  <a:gd name="T9" fmla="*/ 0 h 278"/>
                  <a:gd name="T10" fmla="*/ 10 w 10"/>
                  <a:gd name="T11" fmla="*/ 5 h 27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278">
                    <a:moveTo>
                      <a:pt x="10" y="5"/>
                    </a:moveTo>
                    <a:lnTo>
                      <a:pt x="10" y="278"/>
                    </a:lnTo>
                    <a:lnTo>
                      <a:pt x="0" y="278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6" name="Rectangle 183"/>
              <xdr:cNvSpPr>
                <a:spLocks noChangeArrowheads="1"/>
              </xdr:cNvSpPr>
            </xdr:nvSpPr>
            <xdr:spPr bwMode="auto">
              <a:xfrm>
                <a:off x="247" y="1004"/>
                <a:ext cx="301" cy="22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7" name="Freeform 184"/>
              <xdr:cNvSpPr>
                <a:spLocks/>
              </xdr:cNvSpPr>
            </xdr:nvSpPr>
            <xdr:spPr bwMode="auto">
              <a:xfrm>
                <a:off x="244" y="1001"/>
                <a:ext cx="304" cy="25"/>
              </a:xfrm>
              <a:custGeom>
                <a:avLst/>
                <a:gdLst>
                  <a:gd name="T0" fmla="*/ 5 w 638"/>
                  <a:gd name="T1" fmla="*/ 40 h 50"/>
                  <a:gd name="T2" fmla="*/ 628 w 638"/>
                  <a:gd name="T3" fmla="*/ 40 h 50"/>
                  <a:gd name="T4" fmla="*/ 628 w 638"/>
                  <a:gd name="T5" fmla="*/ 10 h 50"/>
                  <a:gd name="T6" fmla="*/ 5 w 638"/>
                  <a:gd name="T7" fmla="*/ 10 h 50"/>
                  <a:gd name="T8" fmla="*/ 5 w 638"/>
                  <a:gd name="T9" fmla="*/ 0 h 50"/>
                  <a:gd name="T10" fmla="*/ 638 w 638"/>
                  <a:gd name="T11" fmla="*/ 0 h 50"/>
                  <a:gd name="T12" fmla="*/ 638 w 638"/>
                  <a:gd name="T13" fmla="*/ 50 h 50"/>
                  <a:gd name="T14" fmla="*/ 0 w 638"/>
                  <a:gd name="T15" fmla="*/ 50 h 50"/>
                  <a:gd name="T16" fmla="*/ 0 w 638"/>
                  <a:gd name="T17" fmla="*/ 45 h 50"/>
                  <a:gd name="T18" fmla="*/ 5 w 638"/>
                  <a:gd name="T19" fmla="*/ 40 h 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38" h="50">
                    <a:moveTo>
                      <a:pt x="5" y="40"/>
                    </a:moveTo>
                    <a:lnTo>
                      <a:pt x="628" y="40"/>
                    </a:lnTo>
                    <a:lnTo>
                      <a:pt x="628" y="10"/>
                    </a:lnTo>
                    <a:lnTo>
                      <a:pt x="5" y="10"/>
                    </a:lnTo>
                    <a:lnTo>
                      <a:pt x="5" y="0"/>
                    </a:lnTo>
                    <a:lnTo>
                      <a:pt x="638" y="0"/>
                    </a:lnTo>
                    <a:lnTo>
                      <a:pt x="638" y="50"/>
                    </a:lnTo>
                    <a:lnTo>
                      <a:pt x="0" y="50"/>
                    </a:lnTo>
                    <a:lnTo>
                      <a:pt x="0" y="45"/>
                    </a:lnTo>
                    <a:lnTo>
                      <a:pt x="5" y="4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8" name="Freeform 185"/>
              <xdr:cNvSpPr>
                <a:spLocks/>
              </xdr:cNvSpPr>
            </xdr:nvSpPr>
            <xdr:spPr bwMode="auto">
              <a:xfrm>
                <a:off x="244" y="1001"/>
                <a:ext cx="6" cy="22"/>
              </a:xfrm>
              <a:custGeom>
                <a:avLst/>
                <a:gdLst>
                  <a:gd name="T0" fmla="*/ 10 w 10"/>
                  <a:gd name="T1" fmla="*/ 5 h 45"/>
                  <a:gd name="T2" fmla="*/ 10 w 10"/>
                  <a:gd name="T3" fmla="*/ 45 h 45"/>
                  <a:gd name="T4" fmla="*/ 0 w 10"/>
                  <a:gd name="T5" fmla="*/ 45 h 45"/>
                  <a:gd name="T6" fmla="*/ 0 w 10"/>
                  <a:gd name="T7" fmla="*/ 0 h 45"/>
                  <a:gd name="T8" fmla="*/ 5 w 10"/>
                  <a:gd name="T9" fmla="*/ 0 h 45"/>
                  <a:gd name="T10" fmla="*/ 10 w 10"/>
                  <a:gd name="T11" fmla="*/ 5 h 4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0" h="45">
                    <a:moveTo>
                      <a:pt x="10" y="5"/>
                    </a:moveTo>
                    <a:lnTo>
                      <a:pt x="10" y="45"/>
                    </a:lnTo>
                    <a:lnTo>
                      <a:pt x="0" y="45"/>
                    </a:lnTo>
                    <a:lnTo>
                      <a:pt x="0" y="0"/>
                    </a:lnTo>
                    <a:lnTo>
                      <a:pt x="5" y="0"/>
                    </a:lnTo>
                    <a:lnTo>
                      <a:pt x="10" y="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29" name="Freeform 186"/>
              <xdr:cNvSpPr>
                <a:spLocks/>
              </xdr:cNvSpPr>
            </xdr:nvSpPr>
            <xdr:spPr bwMode="auto">
              <a:xfrm>
                <a:off x="247" y="1402"/>
                <a:ext cx="60" cy="167"/>
              </a:xfrm>
              <a:custGeom>
                <a:avLst/>
                <a:gdLst>
                  <a:gd name="T0" fmla="*/ 0 w 127"/>
                  <a:gd name="T1" fmla="*/ 171 h 348"/>
                  <a:gd name="T2" fmla="*/ 0 w 127"/>
                  <a:gd name="T3" fmla="*/ 30 h 348"/>
                  <a:gd name="T4" fmla="*/ 10 w 127"/>
                  <a:gd name="T5" fmla="*/ 10 h 348"/>
                  <a:gd name="T6" fmla="*/ 20 w 127"/>
                  <a:gd name="T7" fmla="*/ 5 h 348"/>
                  <a:gd name="T8" fmla="*/ 36 w 127"/>
                  <a:gd name="T9" fmla="*/ 0 h 348"/>
                  <a:gd name="T10" fmla="*/ 96 w 127"/>
                  <a:gd name="T11" fmla="*/ 0 h 348"/>
                  <a:gd name="T12" fmla="*/ 111 w 127"/>
                  <a:gd name="T13" fmla="*/ 5 h 348"/>
                  <a:gd name="T14" fmla="*/ 122 w 127"/>
                  <a:gd name="T15" fmla="*/ 10 h 348"/>
                  <a:gd name="T16" fmla="*/ 127 w 127"/>
                  <a:gd name="T17" fmla="*/ 20 h 348"/>
                  <a:gd name="T18" fmla="*/ 127 w 127"/>
                  <a:gd name="T19" fmla="*/ 328 h 348"/>
                  <a:gd name="T20" fmla="*/ 122 w 127"/>
                  <a:gd name="T21" fmla="*/ 338 h 348"/>
                  <a:gd name="T22" fmla="*/ 111 w 127"/>
                  <a:gd name="T23" fmla="*/ 343 h 348"/>
                  <a:gd name="T24" fmla="*/ 96 w 127"/>
                  <a:gd name="T25" fmla="*/ 348 h 348"/>
                  <a:gd name="T26" fmla="*/ 36 w 127"/>
                  <a:gd name="T27" fmla="*/ 348 h 348"/>
                  <a:gd name="T28" fmla="*/ 20 w 127"/>
                  <a:gd name="T29" fmla="*/ 343 h 348"/>
                  <a:gd name="T30" fmla="*/ 10 w 127"/>
                  <a:gd name="T31" fmla="*/ 338 h 348"/>
                  <a:gd name="T32" fmla="*/ 5 w 127"/>
                  <a:gd name="T33" fmla="*/ 328 h 348"/>
                  <a:gd name="T34" fmla="*/ 0 w 127"/>
                  <a:gd name="T35" fmla="*/ 313 h 348"/>
                  <a:gd name="T36" fmla="*/ 0 w 127"/>
                  <a:gd name="T37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27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20" y="5"/>
                    </a:lnTo>
                    <a:lnTo>
                      <a:pt x="36" y="0"/>
                    </a:lnTo>
                    <a:lnTo>
                      <a:pt x="96" y="0"/>
                    </a:lnTo>
                    <a:lnTo>
                      <a:pt x="111" y="5"/>
                    </a:lnTo>
                    <a:lnTo>
                      <a:pt x="122" y="10"/>
                    </a:lnTo>
                    <a:lnTo>
                      <a:pt x="127" y="20"/>
                    </a:lnTo>
                    <a:lnTo>
                      <a:pt x="127" y="328"/>
                    </a:lnTo>
                    <a:lnTo>
                      <a:pt x="122" y="338"/>
                    </a:lnTo>
                    <a:lnTo>
                      <a:pt x="111" y="343"/>
                    </a:lnTo>
                    <a:lnTo>
                      <a:pt x="96" y="348"/>
                    </a:lnTo>
                    <a:lnTo>
                      <a:pt x="36" y="348"/>
                    </a:lnTo>
                    <a:lnTo>
                      <a:pt x="20" y="343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0" name="Freeform 187"/>
              <xdr:cNvSpPr>
                <a:spLocks/>
              </xdr:cNvSpPr>
            </xdr:nvSpPr>
            <xdr:spPr bwMode="auto">
              <a:xfrm>
                <a:off x="244" y="1400"/>
                <a:ext cx="66" cy="172"/>
              </a:xfrm>
              <a:custGeom>
                <a:avLst/>
                <a:gdLst>
                  <a:gd name="T0" fmla="*/ 0 w 137"/>
                  <a:gd name="T1" fmla="*/ 35 h 358"/>
                  <a:gd name="T2" fmla="*/ 0 w 137"/>
                  <a:gd name="T3" fmla="*/ 35 h 358"/>
                  <a:gd name="T4" fmla="*/ 10 w 137"/>
                  <a:gd name="T5" fmla="*/ 10 h 358"/>
                  <a:gd name="T6" fmla="*/ 25 w 137"/>
                  <a:gd name="T7" fmla="*/ 5 h 358"/>
                  <a:gd name="T8" fmla="*/ 41 w 137"/>
                  <a:gd name="T9" fmla="*/ 0 h 358"/>
                  <a:gd name="T10" fmla="*/ 101 w 137"/>
                  <a:gd name="T11" fmla="*/ 0 h 358"/>
                  <a:gd name="T12" fmla="*/ 116 w 137"/>
                  <a:gd name="T13" fmla="*/ 5 h 358"/>
                  <a:gd name="T14" fmla="*/ 132 w 137"/>
                  <a:gd name="T15" fmla="*/ 10 h 358"/>
                  <a:gd name="T16" fmla="*/ 137 w 137"/>
                  <a:gd name="T17" fmla="*/ 25 h 358"/>
                  <a:gd name="T18" fmla="*/ 137 w 137"/>
                  <a:gd name="T19" fmla="*/ 333 h 358"/>
                  <a:gd name="T20" fmla="*/ 132 w 137"/>
                  <a:gd name="T21" fmla="*/ 348 h 358"/>
                  <a:gd name="T22" fmla="*/ 116 w 137"/>
                  <a:gd name="T23" fmla="*/ 353 h 358"/>
                  <a:gd name="T24" fmla="*/ 101 w 137"/>
                  <a:gd name="T25" fmla="*/ 358 h 358"/>
                  <a:gd name="T26" fmla="*/ 41 w 137"/>
                  <a:gd name="T27" fmla="*/ 358 h 358"/>
                  <a:gd name="T28" fmla="*/ 25 w 137"/>
                  <a:gd name="T29" fmla="*/ 353 h 358"/>
                  <a:gd name="T30" fmla="*/ 10 w 137"/>
                  <a:gd name="T31" fmla="*/ 348 h 358"/>
                  <a:gd name="T32" fmla="*/ 5 w 137"/>
                  <a:gd name="T33" fmla="*/ 333 h 358"/>
                  <a:gd name="T34" fmla="*/ 0 w 137"/>
                  <a:gd name="T35" fmla="*/ 318 h 358"/>
                  <a:gd name="T36" fmla="*/ 0 w 137"/>
                  <a:gd name="T37" fmla="*/ 176 h 358"/>
                  <a:gd name="T38" fmla="*/ 10 w 137"/>
                  <a:gd name="T39" fmla="*/ 176 h 358"/>
                  <a:gd name="T40" fmla="*/ 10 w 137"/>
                  <a:gd name="T41" fmla="*/ 318 h 358"/>
                  <a:gd name="T42" fmla="*/ 15 w 137"/>
                  <a:gd name="T43" fmla="*/ 333 h 358"/>
                  <a:gd name="T44" fmla="*/ 20 w 137"/>
                  <a:gd name="T45" fmla="*/ 338 h 358"/>
                  <a:gd name="T46" fmla="*/ 25 w 137"/>
                  <a:gd name="T47" fmla="*/ 343 h 358"/>
                  <a:gd name="T48" fmla="*/ 41 w 137"/>
                  <a:gd name="T49" fmla="*/ 348 h 358"/>
                  <a:gd name="T50" fmla="*/ 101 w 137"/>
                  <a:gd name="T51" fmla="*/ 348 h 358"/>
                  <a:gd name="T52" fmla="*/ 116 w 137"/>
                  <a:gd name="T53" fmla="*/ 343 h 358"/>
                  <a:gd name="T54" fmla="*/ 122 w 137"/>
                  <a:gd name="T55" fmla="*/ 338 h 358"/>
                  <a:gd name="T56" fmla="*/ 127 w 137"/>
                  <a:gd name="T57" fmla="*/ 333 h 358"/>
                  <a:gd name="T58" fmla="*/ 127 w 137"/>
                  <a:gd name="T59" fmla="*/ 25 h 358"/>
                  <a:gd name="T60" fmla="*/ 122 w 137"/>
                  <a:gd name="T61" fmla="*/ 20 h 358"/>
                  <a:gd name="T62" fmla="*/ 116 w 137"/>
                  <a:gd name="T63" fmla="*/ 15 h 358"/>
                  <a:gd name="T64" fmla="*/ 101 w 137"/>
                  <a:gd name="T65" fmla="*/ 10 h 358"/>
                  <a:gd name="T66" fmla="*/ 41 w 137"/>
                  <a:gd name="T67" fmla="*/ 10 h 358"/>
                  <a:gd name="T68" fmla="*/ 25 w 137"/>
                  <a:gd name="T69" fmla="*/ 15 h 358"/>
                  <a:gd name="T70" fmla="*/ 20 w 137"/>
                  <a:gd name="T71" fmla="*/ 20 h 358"/>
                  <a:gd name="T72" fmla="*/ 10 w 137"/>
                  <a:gd name="T73" fmla="*/ 35 h 358"/>
                  <a:gd name="T74" fmla="*/ 0 w 137"/>
                  <a:gd name="T75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</a:cxnLst>
                <a:rect l="0" t="0" r="r" b="b"/>
                <a:pathLst>
                  <a:path w="137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25" y="5"/>
                    </a:lnTo>
                    <a:lnTo>
                      <a:pt x="41" y="0"/>
                    </a:lnTo>
                    <a:lnTo>
                      <a:pt x="101" y="0"/>
                    </a:lnTo>
                    <a:lnTo>
                      <a:pt x="116" y="5"/>
                    </a:lnTo>
                    <a:lnTo>
                      <a:pt x="132" y="10"/>
                    </a:lnTo>
                    <a:lnTo>
                      <a:pt x="137" y="25"/>
                    </a:lnTo>
                    <a:lnTo>
                      <a:pt x="137" y="333"/>
                    </a:lnTo>
                    <a:lnTo>
                      <a:pt x="132" y="348"/>
                    </a:lnTo>
                    <a:lnTo>
                      <a:pt x="116" y="353"/>
                    </a:lnTo>
                    <a:lnTo>
                      <a:pt x="101" y="358"/>
                    </a:lnTo>
                    <a:lnTo>
                      <a:pt x="41" y="358"/>
                    </a:lnTo>
                    <a:lnTo>
                      <a:pt x="25" y="353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25" y="343"/>
                    </a:lnTo>
                    <a:lnTo>
                      <a:pt x="41" y="348"/>
                    </a:lnTo>
                    <a:lnTo>
                      <a:pt x="101" y="348"/>
                    </a:lnTo>
                    <a:lnTo>
                      <a:pt x="116" y="343"/>
                    </a:lnTo>
                    <a:lnTo>
                      <a:pt x="122" y="338"/>
                    </a:lnTo>
                    <a:lnTo>
                      <a:pt x="127" y="333"/>
                    </a:lnTo>
                    <a:lnTo>
                      <a:pt x="127" y="25"/>
                    </a:lnTo>
                    <a:lnTo>
                      <a:pt x="122" y="20"/>
                    </a:lnTo>
                    <a:lnTo>
                      <a:pt x="116" y="15"/>
                    </a:lnTo>
                    <a:lnTo>
                      <a:pt x="101" y="10"/>
                    </a:lnTo>
                    <a:lnTo>
                      <a:pt x="41" y="10"/>
                    </a:lnTo>
                    <a:lnTo>
                      <a:pt x="25" y="15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1" name="Rectangle 188"/>
              <xdr:cNvSpPr>
                <a:spLocks noChangeArrowheads="1"/>
              </xdr:cNvSpPr>
            </xdr:nvSpPr>
            <xdr:spPr bwMode="auto">
              <a:xfrm>
                <a:off x="244" y="1416"/>
                <a:ext cx="6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2" name="Freeform 189"/>
              <xdr:cNvSpPr>
                <a:spLocks/>
              </xdr:cNvSpPr>
            </xdr:nvSpPr>
            <xdr:spPr bwMode="auto">
              <a:xfrm>
                <a:off x="508" y="1402"/>
                <a:ext cx="59" cy="167"/>
              </a:xfrm>
              <a:custGeom>
                <a:avLst/>
                <a:gdLst>
                  <a:gd name="T0" fmla="*/ 0 w 126"/>
                  <a:gd name="T1" fmla="*/ 171 h 348"/>
                  <a:gd name="T2" fmla="*/ 0 w 126"/>
                  <a:gd name="T3" fmla="*/ 30 h 348"/>
                  <a:gd name="T4" fmla="*/ 10 w 126"/>
                  <a:gd name="T5" fmla="*/ 10 h 348"/>
                  <a:gd name="T6" fmla="*/ 30 w 126"/>
                  <a:gd name="T7" fmla="*/ 0 h 348"/>
                  <a:gd name="T8" fmla="*/ 96 w 126"/>
                  <a:gd name="T9" fmla="*/ 0 h 348"/>
                  <a:gd name="T10" fmla="*/ 116 w 126"/>
                  <a:gd name="T11" fmla="*/ 10 h 348"/>
                  <a:gd name="T12" fmla="*/ 126 w 126"/>
                  <a:gd name="T13" fmla="*/ 30 h 348"/>
                  <a:gd name="T14" fmla="*/ 126 w 126"/>
                  <a:gd name="T15" fmla="*/ 313 h 348"/>
                  <a:gd name="T16" fmla="*/ 121 w 126"/>
                  <a:gd name="T17" fmla="*/ 328 h 348"/>
                  <a:gd name="T18" fmla="*/ 116 w 126"/>
                  <a:gd name="T19" fmla="*/ 338 h 348"/>
                  <a:gd name="T20" fmla="*/ 96 w 126"/>
                  <a:gd name="T21" fmla="*/ 348 h 348"/>
                  <a:gd name="T22" fmla="*/ 30 w 126"/>
                  <a:gd name="T23" fmla="*/ 348 h 348"/>
                  <a:gd name="T24" fmla="*/ 10 w 126"/>
                  <a:gd name="T25" fmla="*/ 338 h 348"/>
                  <a:gd name="T26" fmla="*/ 5 w 126"/>
                  <a:gd name="T27" fmla="*/ 328 h 348"/>
                  <a:gd name="T28" fmla="*/ 0 w 126"/>
                  <a:gd name="T29" fmla="*/ 313 h 348"/>
                  <a:gd name="T30" fmla="*/ 0 w 126"/>
                  <a:gd name="T31" fmla="*/ 171 h 34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</a:cxnLst>
                <a:rect l="0" t="0" r="r" b="b"/>
                <a:pathLst>
                  <a:path w="126" h="348">
                    <a:moveTo>
                      <a:pt x="0" y="171"/>
                    </a:moveTo>
                    <a:lnTo>
                      <a:pt x="0" y="30"/>
                    </a:lnTo>
                    <a:lnTo>
                      <a:pt x="10" y="10"/>
                    </a:lnTo>
                    <a:lnTo>
                      <a:pt x="30" y="0"/>
                    </a:lnTo>
                    <a:lnTo>
                      <a:pt x="96" y="0"/>
                    </a:lnTo>
                    <a:lnTo>
                      <a:pt x="116" y="10"/>
                    </a:lnTo>
                    <a:lnTo>
                      <a:pt x="126" y="30"/>
                    </a:lnTo>
                    <a:lnTo>
                      <a:pt x="126" y="313"/>
                    </a:lnTo>
                    <a:lnTo>
                      <a:pt x="121" y="328"/>
                    </a:lnTo>
                    <a:lnTo>
                      <a:pt x="116" y="338"/>
                    </a:lnTo>
                    <a:lnTo>
                      <a:pt x="96" y="348"/>
                    </a:lnTo>
                    <a:lnTo>
                      <a:pt x="30" y="348"/>
                    </a:lnTo>
                    <a:lnTo>
                      <a:pt x="10" y="338"/>
                    </a:lnTo>
                    <a:lnTo>
                      <a:pt x="5" y="328"/>
                    </a:lnTo>
                    <a:lnTo>
                      <a:pt x="0" y="313"/>
                    </a:lnTo>
                    <a:lnTo>
                      <a:pt x="0" y="171"/>
                    </a:lnTo>
                    <a:close/>
                  </a:path>
                </a:pathLst>
              </a:custGeom>
              <a:solidFill>
                <a:schemeClr val="bg2">
                  <a:lumMod val="25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3" name="Freeform 190"/>
              <xdr:cNvSpPr>
                <a:spLocks/>
              </xdr:cNvSpPr>
            </xdr:nvSpPr>
            <xdr:spPr bwMode="auto">
              <a:xfrm>
                <a:off x="505" y="1400"/>
                <a:ext cx="65" cy="172"/>
              </a:xfrm>
              <a:custGeom>
                <a:avLst/>
                <a:gdLst>
                  <a:gd name="T0" fmla="*/ 0 w 136"/>
                  <a:gd name="T1" fmla="*/ 35 h 358"/>
                  <a:gd name="T2" fmla="*/ 0 w 136"/>
                  <a:gd name="T3" fmla="*/ 35 h 358"/>
                  <a:gd name="T4" fmla="*/ 10 w 136"/>
                  <a:gd name="T5" fmla="*/ 10 h 358"/>
                  <a:gd name="T6" fmla="*/ 35 w 136"/>
                  <a:gd name="T7" fmla="*/ 0 h 358"/>
                  <a:gd name="T8" fmla="*/ 101 w 136"/>
                  <a:gd name="T9" fmla="*/ 0 h 358"/>
                  <a:gd name="T10" fmla="*/ 126 w 136"/>
                  <a:gd name="T11" fmla="*/ 10 h 358"/>
                  <a:gd name="T12" fmla="*/ 136 w 136"/>
                  <a:gd name="T13" fmla="*/ 35 h 358"/>
                  <a:gd name="T14" fmla="*/ 136 w 136"/>
                  <a:gd name="T15" fmla="*/ 318 h 358"/>
                  <a:gd name="T16" fmla="*/ 131 w 136"/>
                  <a:gd name="T17" fmla="*/ 333 h 358"/>
                  <a:gd name="T18" fmla="*/ 126 w 136"/>
                  <a:gd name="T19" fmla="*/ 348 h 358"/>
                  <a:gd name="T20" fmla="*/ 101 w 136"/>
                  <a:gd name="T21" fmla="*/ 358 h 358"/>
                  <a:gd name="T22" fmla="*/ 35 w 136"/>
                  <a:gd name="T23" fmla="*/ 358 h 358"/>
                  <a:gd name="T24" fmla="*/ 10 w 136"/>
                  <a:gd name="T25" fmla="*/ 348 h 358"/>
                  <a:gd name="T26" fmla="*/ 5 w 136"/>
                  <a:gd name="T27" fmla="*/ 333 h 358"/>
                  <a:gd name="T28" fmla="*/ 0 w 136"/>
                  <a:gd name="T29" fmla="*/ 318 h 358"/>
                  <a:gd name="T30" fmla="*/ 0 w 136"/>
                  <a:gd name="T31" fmla="*/ 176 h 358"/>
                  <a:gd name="T32" fmla="*/ 10 w 136"/>
                  <a:gd name="T33" fmla="*/ 176 h 358"/>
                  <a:gd name="T34" fmla="*/ 10 w 136"/>
                  <a:gd name="T35" fmla="*/ 318 h 358"/>
                  <a:gd name="T36" fmla="*/ 15 w 136"/>
                  <a:gd name="T37" fmla="*/ 333 h 358"/>
                  <a:gd name="T38" fmla="*/ 20 w 136"/>
                  <a:gd name="T39" fmla="*/ 338 h 358"/>
                  <a:gd name="T40" fmla="*/ 35 w 136"/>
                  <a:gd name="T41" fmla="*/ 348 h 358"/>
                  <a:gd name="T42" fmla="*/ 101 w 136"/>
                  <a:gd name="T43" fmla="*/ 348 h 358"/>
                  <a:gd name="T44" fmla="*/ 116 w 136"/>
                  <a:gd name="T45" fmla="*/ 338 h 358"/>
                  <a:gd name="T46" fmla="*/ 121 w 136"/>
                  <a:gd name="T47" fmla="*/ 333 h 358"/>
                  <a:gd name="T48" fmla="*/ 126 w 136"/>
                  <a:gd name="T49" fmla="*/ 318 h 358"/>
                  <a:gd name="T50" fmla="*/ 126 w 136"/>
                  <a:gd name="T51" fmla="*/ 35 h 358"/>
                  <a:gd name="T52" fmla="*/ 116 w 136"/>
                  <a:gd name="T53" fmla="*/ 20 h 358"/>
                  <a:gd name="T54" fmla="*/ 101 w 136"/>
                  <a:gd name="T55" fmla="*/ 10 h 358"/>
                  <a:gd name="T56" fmla="*/ 35 w 136"/>
                  <a:gd name="T57" fmla="*/ 10 h 358"/>
                  <a:gd name="T58" fmla="*/ 20 w 136"/>
                  <a:gd name="T59" fmla="*/ 20 h 358"/>
                  <a:gd name="T60" fmla="*/ 10 w 136"/>
                  <a:gd name="T61" fmla="*/ 35 h 358"/>
                  <a:gd name="T62" fmla="*/ 0 w 136"/>
                  <a:gd name="T63" fmla="*/ 35 h 35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</a:cxnLst>
                <a:rect l="0" t="0" r="r" b="b"/>
                <a:pathLst>
                  <a:path w="136" h="358">
                    <a:moveTo>
                      <a:pt x="0" y="35"/>
                    </a:moveTo>
                    <a:lnTo>
                      <a:pt x="0" y="35"/>
                    </a:lnTo>
                    <a:lnTo>
                      <a:pt x="10" y="10"/>
                    </a:lnTo>
                    <a:lnTo>
                      <a:pt x="35" y="0"/>
                    </a:lnTo>
                    <a:lnTo>
                      <a:pt x="101" y="0"/>
                    </a:lnTo>
                    <a:lnTo>
                      <a:pt x="126" y="10"/>
                    </a:lnTo>
                    <a:lnTo>
                      <a:pt x="136" y="35"/>
                    </a:lnTo>
                    <a:lnTo>
                      <a:pt x="136" y="318"/>
                    </a:lnTo>
                    <a:lnTo>
                      <a:pt x="131" y="333"/>
                    </a:lnTo>
                    <a:lnTo>
                      <a:pt x="126" y="348"/>
                    </a:lnTo>
                    <a:lnTo>
                      <a:pt x="101" y="358"/>
                    </a:lnTo>
                    <a:lnTo>
                      <a:pt x="35" y="358"/>
                    </a:lnTo>
                    <a:lnTo>
                      <a:pt x="10" y="348"/>
                    </a:lnTo>
                    <a:lnTo>
                      <a:pt x="5" y="333"/>
                    </a:lnTo>
                    <a:lnTo>
                      <a:pt x="0" y="318"/>
                    </a:lnTo>
                    <a:lnTo>
                      <a:pt x="0" y="176"/>
                    </a:lnTo>
                    <a:lnTo>
                      <a:pt x="10" y="176"/>
                    </a:lnTo>
                    <a:lnTo>
                      <a:pt x="10" y="318"/>
                    </a:lnTo>
                    <a:lnTo>
                      <a:pt x="15" y="333"/>
                    </a:lnTo>
                    <a:lnTo>
                      <a:pt x="20" y="338"/>
                    </a:lnTo>
                    <a:lnTo>
                      <a:pt x="35" y="348"/>
                    </a:lnTo>
                    <a:lnTo>
                      <a:pt x="101" y="348"/>
                    </a:lnTo>
                    <a:lnTo>
                      <a:pt x="116" y="338"/>
                    </a:lnTo>
                    <a:lnTo>
                      <a:pt x="121" y="333"/>
                    </a:lnTo>
                    <a:lnTo>
                      <a:pt x="126" y="318"/>
                    </a:lnTo>
                    <a:lnTo>
                      <a:pt x="126" y="35"/>
                    </a:lnTo>
                    <a:lnTo>
                      <a:pt x="116" y="20"/>
                    </a:lnTo>
                    <a:lnTo>
                      <a:pt x="101" y="10"/>
                    </a:lnTo>
                    <a:lnTo>
                      <a:pt x="35" y="10"/>
                    </a:lnTo>
                    <a:lnTo>
                      <a:pt x="20" y="20"/>
                    </a:lnTo>
                    <a:lnTo>
                      <a:pt x="10" y="35"/>
                    </a:lnTo>
                    <a:lnTo>
                      <a:pt x="0" y="3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4" name="Rectangle 191"/>
              <xdr:cNvSpPr>
                <a:spLocks noChangeArrowheads="1"/>
              </xdr:cNvSpPr>
            </xdr:nvSpPr>
            <xdr:spPr bwMode="auto">
              <a:xfrm>
                <a:off x="505" y="1416"/>
                <a:ext cx="4" cy="68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5" name="Freeform 192"/>
              <xdr:cNvSpPr>
                <a:spLocks/>
              </xdr:cNvSpPr>
            </xdr:nvSpPr>
            <xdr:spPr bwMode="auto">
              <a:xfrm>
                <a:off x="269" y="1264"/>
                <a:ext cx="279" cy="237"/>
              </a:xfrm>
              <a:custGeom>
                <a:avLst/>
                <a:gdLst>
                  <a:gd name="T0" fmla="*/ 0 w 587"/>
                  <a:gd name="T1" fmla="*/ 247 h 495"/>
                  <a:gd name="T2" fmla="*/ 0 w 587"/>
                  <a:gd name="T3" fmla="*/ 101 h 495"/>
                  <a:gd name="T4" fmla="*/ 10 w 587"/>
                  <a:gd name="T5" fmla="*/ 75 h 495"/>
                  <a:gd name="T6" fmla="*/ 20 w 587"/>
                  <a:gd name="T7" fmla="*/ 55 h 495"/>
                  <a:gd name="T8" fmla="*/ 35 w 587"/>
                  <a:gd name="T9" fmla="*/ 35 h 495"/>
                  <a:gd name="T10" fmla="*/ 55 w 587"/>
                  <a:gd name="T11" fmla="*/ 20 h 495"/>
                  <a:gd name="T12" fmla="*/ 76 w 587"/>
                  <a:gd name="T13" fmla="*/ 10 h 495"/>
                  <a:gd name="T14" fmla="*/ 96 w 587"/>
                  <a:gd name="T15" fmla="*/ 5 h 495"/>
                  <a:gd name="T16" fmla="*/ 121 w 587"/>
                  <a:gd name="T17" fmla="*/ 0 h 495"/>
                  <a:gd name="T18" fmla="*/ 460 w 587"/>
                  <a:gd name="T19" fmla="*/ 0 h 495"/>
                  <a:gd name="T20" fmla="*/ 511 w 587"/>
                  <a:gd name="T21" fmla="*/ 10 h 495"/>
                  <a:gd name="T22" fmla="*/ 531 w 587"/>
                  <a:gd name="T23" fmla="*/ 20 h 495"/>
                  <a:gd name="T24" fmla="*/ 551 w 587"/>
                  <a:gd name="T25" fmla="*/ 35 h 495"/>
                  <a:gd name="T26" fmla="*/ 567 w 587"/>
                  <a:gd name="T27" fmla="*/ 55 h 495"/>
                  <a:gd name="T28" fmla="*/ 577 w 587"/>
                  <a:gd name="T29" fmla="*/ 75 h 495"/>
                  <a:gd name="T30" fmla="*/ 587 w 587"/>
                  <a:gd name="T31" fmla="*/ 101 h 495"/>
                  <a:gd name="T32" fmla="*/ 587 w 587"/>
                  <a:gd name="T33" fmla="*/ 399 h 495"/>
                  <a:gd name="T34" fmla="*/ 567 w 587"/>
                  <a:gd name="T35" fmla="*/ 439 h 495"/>
                  <a:gd name="T36" fmla="*/ 551 w 587"/>
                  <a:gd name="T37" fmla="*/ 459 h 495"/>
                  <a:gd name="T38" fmla="*/ 531 w 587"/>
                  <a:gd name="T39" fmla="*/ 475 h 495"/>
                  <a:gd name="T40" fmla="*/ 511 w 587"/>
                  <a:gd name="T41" fmla="*/ 485 h 495"/>
                  <a:gd name="T42" fmla="*/ 486 w 587"/>
                  <a:gd name="T43" fmla="*/ 495 h 495"/>
                  <a:gd name="T44" fmla="*/ 96 w 587"/>
                  <a:gd name="T45" fmla="*/ 495 h 495"/>
                  <a:gd name="T46" fmla="*/ 55 w 587"/>
                  <a:gd name="T47" fmla="*/ 475 h 495"/>
                  <a:gd name="T48" fmla="*/ 35 w 587"/>
                  <a:gd name="T49" fmla="*/ 459 h 495"/>
                  <a:gd name="T50" fmla="*/ 20 w 587"/>
                  <a:gd name="T51" fmla="*/ 439 h 495"/>
                  <a:gd name="T52" fmla="*/ 0 w 587"/>
                  <a:gd name="T53" fmla="*/ 399 h 495"/>
                  <a:gd name="T54" fmla="*/ 0 w 587"/>
                  <a:gd name="T55" fmla="*/ 247 h 4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</a:cxnLst>
                <a:rect l="0" t="0" r="r" b="b"/>
                <a:pathLst>
                  <a:path w="587" h="495">
                    <a:moveTo>
                      <a:pt x="0" y="247"/>
                    </a:moveTo>
                    <a:lnTo>
                      <a:pt x="0" y="101"/>
                    </a:lnTo>
                    <a:lnTo>
                      <a:pt x="10" y="75"/>
                    </a:lnTo>
                    <a:lnTo>
                      <a:pt x="20" y="55"/>
                    </a:lnTo>
                    <a:lnTo>
                      <a:pt x="35" y="35"/>
                    </a:lnTo>
                    <a:lnTo>
                      <a:pt x="55" y="20"/>
                    </a:lnTo>
                    <a:lnTo>
                      <a:pt x="76" y="10"/>
                    </a:lnTo>
                    <a:lnTo>
                      <a:pt x="96" y="5"/>
                    </a:lnTo>
                    <a:lnTo>
                      <a:pt x="121" y="0"/>
                    </a:lnTo>
                    <a:lnTo>
                      <a:pt x="460" y="0"/>
                    </a:lnTo>
                    <a:lnTo>
                      <a:pt x="511" y="10"/>
                    </a:lnTo>
                    <a:lnTo>
                      <a:pt x="531" y="20"/>
                    </a:lnTo>
                    <a:lnTo>
                      <a:pt x="551" y="35"/>
                    </a:lnTo>
                    <a:lnTo>
                      <a:pt x="567" y="55"/>
                    </a:lnTo>
                    <a:lnTo>
                      <a:pt x="577" y="75"/>
                    </a:lnTo>
                    <a:lnTo>
                      <a:pt x="587" y="101"/>
                    </a:lnTo>
                    <a:lnTo>
                      <a:pt x="587" y="399"/>
                    </a:lnTo>
                    <a:lnTo>
                      <a:pt x="567" y="439"/>
                    </a:lnTo>
                    <a:lnTo>
                      <a:pt x="551" y="459"/>
                    </a:lnTo>
                    <a:lnTo>
                      <a:pt x="531" y="475"/>
                    </a:lnTo>
                    <a:lnTo>
                      <a:pt x="511" y="485"/>
                    </a:lnTo>
                    <a:lnTo>
                      <a:pt x="486" y="495"/>
                    </a:lnTo>
                    <a:lnTo>
                      <a:pt x="96" y="495"/>
                    </a:lnTo>
                    <a:lnTo>
                      <a:pt x="55" y="475"/>
                    </a:lnTo>
                    <a:lnTo>
                      <a:pt x="35" y="459"/>
                    </a:lnTo>
                    <a:lnTo>
                      <a:pt x="20" y="439"/>
                    </a:lnTo>
                    <a:lnTo>
                      <a:pt x="0" y="399"/>
                    </a:lnTo>
                    <a:lnTo>
                      <a:pt x="0" y="247"/>
                    </a:lnTo>
                    <a:close/>
                  </a:path>
                </a:pathLst>
              </a:cu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6" name="Freeform 193"/>
              <xdr:cNvSpPr>
                <a:spLocks/>
              </xdr:cNvSpPr>
            </xdr:nvSpPr>
            <xdr:spPr bwMode="auto">
              <a:xfrm>
                <a:off x="264" y="1258"/>
                <a:ext cx="289" cy="248"/>
              </a:xfrm>
              <a:custGeom>
                <a:avLst/>
                <a:gdLst>
                  <a:gd name="T0" fmla="*/ 0 w 607"/>
                  <a:gd name="T1" fmla="*/ 112 h 516"/>
                  <a:gd name="T2" fmla="*/ 0 w 607"/>
                  <a:gd name="T3" fmla="*/ 107 h 516"/>
                  <a:gd name="T4" fmla="*/ 10 w 607"/>
                  <a:gd name="T5" fmla="*/ 81 h 516"/>
                  <a:gd name="T6" fmla="*/ 20 w 607"/>
                  <a:gd name="T7" fmla="*/ 61 h 516"/>
                  <a:gd name="T8" fmla="*/ 35 w 607"/>
                  <a:gd name="T9" fmla="*/ 36 h 516"/>
                  <a:gd name="T10" fmla="*/ 60 w 607"/>
                  <a:gd name="T11" fmla="*/ 21 h 516"/>
                  <a:gd name="T12" fmla="*/ 75 w 607"/>
                  <a:gd name="T13" fmla="*/ 16 h 516"/>
                  <a:gd name="T14" fmla="*/ 106 w 607"/>
                  <a:gd name="T15" fmla="*/ 5 h 516"/>
                  <a:gd name="T16" fmla="*/ 131 w 607"/>
                  <a:gd name="T17" fmla="*/ 0 h 516"/>
                  <a:gd name="T18" fmla="*/ 470 w 607"/>
                  <a:gd name="T19" fmla="*/ 0 h 516"/>
                  <a:gd name="T20" fmla="*/ 531 w 607"/>
                  <a:gd name="T21" fmla="*/ 11 h 516"/>
                  <a:gd name="T22" fmla="*/ 546 w 607"/>
                  <a:gd name="T23" fmla="*/ 21 h 516"/>
                  <a:gd name="T24" fmla="*/ 572 w 607"/>
                  <a:gd name="T25" fmla="*/ 36 h 516"/>
                  <a:gd name="T26" fmla="*/ 587 w 607"/>
                  <a:gd name="T27" fmla="*/ 61 h 516"/>
                  <a:gd name="T28" fmla="*/ 597 w 607"/>
                  <a:gd name="T29" fmla="*/ 81 h 516"/>
                  <a:gd name="T30" fmla="*/ 607 w 607"/>
                  <a:gd name="T31" fmla="*/ 107 h 516"/>
                  <a:gd name="T32" fmla="*/ 607 w 607"/>
                  <a:gd name="T33" fmla="*/ 415 h 516"/>
                  <a:gd name="T34" fmla="*/ 587 w 607"/>
                  <a:gd name="T35" fmla="*/ 455 h 516"/>
                  <a:gd name="T36" fmla="*/ 572 w 607"/>
                  <a:gd name="T37" fmla="*/ 481 h 516"/>
                  <a:gd name="T38" fmla="*/ 546 w 607"/>
                  <a:gd name="T39" fmla="*/ 496 h 516"/>
                  <a:gd name="T40" fmla="*/ 526 w 607"/>
                  <a:gd name="T41" fmla="*/ 506 h 516"/>
                  <a:gd name="T42" fmla="*/ 501 w 607"/>
                  <a:gd name="T43" fmla="*/ 516 h 516"/>
                  <a:gd name="T44" fmla="*/ 101 w 607"/>
                  <a:gd name="T45" fmla="*/ 516 h 516"/>
                  <a:gd name="T46" fmla="*/ 60 w 607"/>
                  <a:gd name="T47" fmla="*/ 496 h 516"/>
                  <a:gd name="T48" fmla="*/ 35 w 607"/>
                  <a:gd name="T49" fmla="*/ 481 h 516"/>
                  <a:gd name="T50" fmla="*/ 20 w 607"/>
                  <a:gd name="T51" fmla="*/ 455 h 516"/>
                  <a:gd name="T52" fmla="*/ 0 w 607"/>
                  <a:gd name="T53" fmla="*/ 415 h 516"/>
                  <a:gd name="T54" fmla="*/ 0 w 607"/>
                  <a:gd name="T55" fmla="*/ 258 h 516"/>
                  <a:gd name="T56" fmla="*/ 25 w 607"/>
                  <a:gd name="T57" fmla="*/ 258 h 516"/>
                  <a:gd name="T58" fmla="*/ 25 w 607"/>
                  <a:gd name="T59" fmla="*/ 415 h 516"/>
                  <a:gd name="T60" fmla="*/ 30 w 607"/>
                  <a:gd name="T61" fmla="*/ 430 h 516"/>
                  <a:gd name="T62" fmla="*/ 55 w 607"/>
                  <a:gd name="T63" fmla="*/ 460 h 516"/>
                  <a:gd name="T64" fmla="*/ 86 w 607"/>
                  <a:gd name="T65" fmla="*/ 486 h 516"/>
                  <a:gd name="T66" fmla="*/ 101 w 607"/>
                  <a:gd name="T67" fmla="*/ 491 h 516"/>
                  <a:gd name="T68" fmla="*/ 491 w 607"/>
                  <a:gd name="T69" fmla="*/ 491 h 516"/>
                  <a:gd name="T70" fmla="*/ 516 w 607"/>
                  <a:gd name="T71" fmla="*/ 486 h 516"/>
                  <a:gd name="T72" fmla="*/ 521 w 607"/>
                  <a:gd name="T73" fmla="*/ 486 h 516"/>
                  <a:gd name="T74" fmla="*/ 551 w 607"/>
                  <a:gd name="T75" fmla="*/ 460 h 516"/>
                  <a:gd name="T76" fmla="*/ 577 w 607"/>
                  <a:gd name="T77" fmla="*/ 430 h 516"/>
                  <a:gd name="T78" fmla="*/ 582 w 607"/>
                  <a:gd name="T79" fmla="*/ 415 h 516"/>
                  <a:gd name="T80" fmla="*/ 582 w 607"/>
                  <a:gd name="T81" fmla="*/ 117 h 516"/>
                  <a:gd name="T82" fmla="*/ 577 w 607"/>
                  <a:gd name="T83" fmla="*/ 91 h 516"/>
                  <a:gd name="T84" fmla="*/ 577 w 607"/>
                  <a:gd name="T85" fmla="*/ 86 h 516"/>
                  <a:gd name="T86" fmla="*/ 551 w 607"/>
                  <a:gd name="T87" fmla="*/ 56 h 516"/>
                  <a:gd name="T88" fmla="*/ 521 w 607"/>
                  <a:gd name="T89" fmla="*/ 36 h 516"/>
                  <a:gd name="T90" fmla="*/ 531 w 607"/>
                  <a:gd name="T91" fmla="*/ 36 h 516"/>
                  <a:gd name="T92" fmla="*/ 470 w 607"/>
                  <a:gd name="T93" fmla="*/ 26 h 516"/>
                  <a:gd name="T94" fmla="*/ 131 w 607"/>
                  <a:gd name="T95" fmla="*/ 26 h 516"/>
                  <a:gd name="T96" fmla="*/ 106 w 607"/>
                  <a:gd name="T97" fmla="*/ 31 h 516"/>
                  <a:gd name="T98" fmla="*/ 75 w 607"/>
                  <a:gd name="T99" fmla="*/ 41 h 516"/>
                  <a:gd name="T100" fmla="*/ 86 w 607"/>
                  <a:gd name="T101" fmla="*/ 36 h 516"/>
                  <a:gd name="T102" fmla="*/ 55 w 607"/>
                  <a:gd name="T103" fmla="*/ 56 h 516"/>
                  <a:gd name="T104" fmla="*/ 30 w 607"/>
                  <a:gd name="T105" fmla="*/ 86 h 516"/>
                  <a:gd name="T106" fmla="*/ 35 w 607"/>
                  <a:gd name="T107" fmla="*/ 91 h 516"/>
                  <a:gd name="T108" fmla="*/ 25 w 607"/>
                  <a:gd name="T109" fmla="*/ 117 h 516"/>
                  <a:gd name="T110" fmla="*/ 0 w 607"/>
                  <a:gd name="T111" fmla="*/ 112 h 51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  <a:cxn ang="0">
                    <a:pos x="T104" y="T105"/>
                  </a:cxn>
                  <a:cxn ang="0">
                    <a:pos x="T106" y="T107"/>
                  </a:cxn>
                  <a:cxn ang="0">
                    <a:pos x="T108" y="T109"/>
                  </a:cxn>
                  <a:cxn ang="0">
                    <a:pos x="T110" y="T111"/>
                  </a:cxn>
                </a:cxnLst>
                <a:rect l="0" t="0" r="r" b="b"/>
                <a:pathLst>
                  <a:path w="607" h="516">
                    <a:moveTo>
                      <a:pt x="0" y="112"/>
                    </a:moveTo>
                    <a:lnTo>
                      <a:pt x="0" y="107"/>
                    </a:lnTo>
                    <a:lnTo>
                      <a:pt x="10" y="81"/>
                    </a:lnTo>
                    <a:lnTo>
                      <a:pt x="20" y="61"/>
                    </a:lnTo>
                    <a:lnTo>
                      <a:pt x="35" y="36"/>
                    </a:lnTo>
                    <a:lnTo>
                      <a:pt x="60" y="21"/>
                    </a:lnTo>
                    <a:lnTo>
                      <a:pt x="75" y="16"/>
                    </a:lnTo>
                    <a:lnTo>
                      <a:pt x="106" y="5"/>
                    </a:lnTo>
                    <a:lnTo>
                      <a:pt x="131" y="0"/>
                    </a:lnTo>
                    <a:lnTo>
                      <a:pt x="470" y="0"/>
                    </a:lnTo>
                    <a:lnTo>
                      <a:pt x="531" y="11"/>
                    </a:lnTo>
                    <a:lnTo>
                      <a:pt x="546" y="21"/>
                    </a:lnTo>
                    <a:lnTo>
                      <a:pt x="572" y="36"/>
                    </a:lnTo>
                    <a:lnTo>
                      <a:pt x="587" y="61"/>
                    </a:lnTo>
                    <a:lnTo>
                      <a:pt x="597" y="81"/>
                    </a:lnTo>
                    <a:lnTo>
                      <a:pt x="607" y="107"/>
                    </a:lnTo>
                    <a:lnTo>
                      <a:pt x="607" y="415"/>
                    </a:lnTo>
                    <a:lnTo>
                      <a:pt x="587" y="455"/>
                    </a:lnTo>
                    <a:lnTo>
                      <a:pt x="572" y="481"/>
                    </a:lnTo>
                    <a:lnTo>
                      <a:pt x="546" y="496"/>
                    </a:lnTo>
                    <a:lnTo>
                      <a:pt x="526" y="506"/>
                    </a:lnTo>
                    <a:lnTo>
                      <a:pt x="501" y="516"/>
                    </a:lnTo>
                    <a:lnTo>
                      <a:pt x="101" y="516"/>
                    </a:lnTo>
                    <a:lnTo>
                      <a:pt x="60" y="496"/>
                    </a:lnTo>
                    <a:lnTo>
                      <a:pt x="35" y="481"/>
                    </a:lnTo>
                    <a:lnTo>
                      <a:pt x="20" y="455"/>
                    </a:lnTo>
                    <a:lnTo>
                      <a:pt x="0" y="415"/>
                    </a:lnTo>
                    <a:lnTo>
                      <a:pt x="0" y="258"/>
                    </a:lnTo>
                    <a:lnTo>
                      <a:pt x="25" y="258"/>
                    </a:lnTo>
                    <a:lnTo>
                      <a:pt x="25" y="415"/>
                    </a:lnTo>
                    <a:lnTo>
                      <a:pt x="30" y="430"/>
                    </a:lnTo>
                    <a:lnTo>
                      <a:pt x="55" y="460"/>
                    </a:lnTo>
                    <a:lnTo>
                      <a:pt x="86" y="486"/>
                    </a:lnTo>
                    <a:lnTo>
                      <a:pt x="101" y="491"/>
                    </a:lnTo>
                    <a:lnTo>
                      <a:pt x="491" y="491"/>
                    </a:lnTo>
                    <a:lnTo>
                      <a:pt x="516" y="486"/>
                    </a:lnTo>
                    <a:lnTo>
                      <a:pt x="521" y="486"/>
                    </a:lnTo>
                    <a:lnTo>
                      <a:pt x="551" y="460"/>
                    </a:lnTo>
                    <a:lnTo>
                      <a:pt x="577" y="430"/>
                    </a:lnTo>
                    <a:lnTo>
                      <a:pt x="582" y="415"/>
                    </a:lnTo>
                    <a:lnTo>
                      <a:pt x="582" y="117"/>
                    </a:lnTo>
                    <a:lnTo>
                      <a:pt x="577" y="91"/>
                    </a:lnTo>
                    <a:lnTo>
                      <a:pt x="577" y="86"/>
                    </a:lnTo>
                    <a:lnTo>
                      <a:pt x="551" y="56"/>
                    </a:lnTo>
                    <a:lnTo>
                      <a:pt x="521" y="36"/>
                    </a:lnTo>
                    <a:lnTo>
                      <a:pt x="531" y="36"/>
                    </a:lnTo>
                    <a:lnTo>
                      <a:pt x="470" y="26"/>
                    </a:lnTo>
                    <a:lnTo>
                      <a:pt x="131" y="26"/>
                    </a:lnTo>
                    <a:lnTo>
                      <a:pt x="106" y="31"/>
                    </a:lnTo>
                    <a:lnTo>
                      <a:pt x="75" y="41"/>
                    </a:lnTo>
                    <a:lnTo>
                      <a:pt x="86" y="36"/>
                    </a:lnTo>
                    <a:lnTo>
                      <a:pt x="55" y="56"/>
                    </a:lnTo>
                    <a:lnTo>
                      <a:pt x="30" y="86"/>
                    </a:lnTo>
                    <a:lnTo>
                      <a:pt x="35" y="91"/>
                    </a:lnTo>
                    <a:lnTo>
                      <a:pt x="25" y="117"/>
                    </a:lnTo>
                    <a:lnTo>
                      <a:pt x="0" y="112"/>
                    </a:lnTo>
                    <a:close/>
                  </a:path>
                </a:pathLst>
              </a:custGeom>
              <a:solidFill>
                <a:schemeClr val="bg2">
                  <a:lumMod val="1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7" name="Rectangle 194"/>
              <xdr:cNvSpPr>
                <a:spLocks noChangeArrowheads="1"/>
              </xdr:cNvSpPr>
            </xdr:nvSpPr>
            <xdr:spPr bwMode="auto">
              <a:xfrm>
                <a:off x="264" y="1312"/>
                <a:ext cx="12" cy="70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8" name="Rectangle 195"/>
              <xdr:cNvSpPr>
                <a:spLocks noChangeArrowheads="1"/>
              </xdr:cNvSpPr>
            </xdr:nvSpPr>
            <xdr:spPr bwMode="auto">
              <a:xfrm>
                <a:off x="355" y="1251"/>
                <a:ext cx="109" cy="15"/>
              </a:xfrm>
              <a:prstGeom prst="rect">
                <a:avLst/>
              </a:prstGeom>
              <a:solidFill>
                <a:srgbClr val="FFFF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39" name="Freeform 196"/>
              <xdr:cNvSpPr>
                <a:spLocks/>
              </xdr:cNvSpPr>
            </xdr:nvSpPr>
            <xdr:spPr bwMode="auto">
              <a:xfrm>
                <a:off x="349" y="1244"/>
                <a:ext cx="120" cy="27"/>
              </a:xfrm>
              <a:custGeom>
                <a:avLst/>
                <a:gdLst>
                  <a:gd name="T0" fmla="*/ 15 w 253"/>
                  <a:gd name="T1" fmla="*/ 30 h 56"/>
                  <a:gd name="T2" fmla="*/ 227 w 253"/>
                  <a:gd name="T3" fmla="*/ 30 h 56"/>
                  <a:gd name="T4" fmla="*/ 227 w 253"/>
                  <a:gd name="T5" fmla="*/ 25 h 56"/>
                  <a:gd name="T6" fmla="*/ 15 w 253"/>
                  <a:gd name="T7" fmla="*/ 25 h 56"/>
                  <a:gd name="T8" fmla="*/ 15 w 253"/>
                  <a:gd name="T9" fmla="*/ 0 h 56"/>
                  <a:gd name="T10" fmla="*/ 253 w 253"/>
                  <a:gd name="T11" fmla="*/ 0 h 56"/>
                  <a:gd name="T12" fmla="*/ 253 w 253"/>
                  <a:gd name="T13" fmla="*/ 56 h 56"/>
                  <a:gd name="T14" fmla="*/ 0 w 253"/>
                  <a:gd name="T15" fmla="*/ 56 h 56"/>
                  <a:gd name="T16" fmla="*/ 0 w 253"/>
                  <a:gd name="T17" fmla="*/ 41 h 56"/>
                  <a:gd name="T18" fmla="*/ 15 w 253"/>
                  <a:gd name="T19" fmla="*/ 30 h 5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253" h="56">
                    <a:moveTo>
                      <a:pt x="15" y="30"/>
                    </a:moveTo>
                    <a:lnTo>
                      <a:pt x="227" y="30"/>
                    </a:lnTo>
                    <a:lnTo>
                      <a:pt x="227" y="25"/>
                    </a:lnTo>
                    <a:lnTo>
                      <a:pt x="15" y="25"/>
                    </a:lnTo>
                    <a:lnTo>
                      <a:pt x="15" y="0"/>
                    </a:lnTo>
                    <a:lnTo>
                      <a:pt x="253" y="0"/>
                    </a:lnTo>
                    <a:lnTo>
                      <a:pt x="253" y="56"/>
                    </a:lnTo>
                    <a:lnTo>
                      <a:pt x="0" y="56"/>
                    </a:lnTo>
                    <a:lnTo>
                      <a:pt x="0" y="41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0" name="Freeform 197"/>
              <xdr:cNvSpPr>
                <a:spLocks/>
              </xdr:cNvSpPr>
            </xdr:nvSpPr>
            <xdr:spPr bwMode="auto">
              <a:xfrm>
                <a:off x="349" y="1244"/>
                <a:ext cx="12" cy="20"/>
              </a:xfrm>
              <a:custGeom>
                <a:avLst/>
                <a:gdLst>
                  <a:gd name="T0" fmla="*/ 25 w 25"/>
                  <a:gd name="T1" fmla="*/ 15 h 41"/>
                  <a:gd name="T2" fmla="*/ 25 w 25"/>
                  <a:gd name="T3" fmla="*/ 41 h 41"/>
                  <a:gd name="T4" fmla="*/ 0 w 25"/>
                  <a:gd name="T5" fmla="*/ 41 h 41"/>
                  <a:gd name="T6" fmla="*/ 0 w 25"/>
                  <a:gd name="T7" fmla="*/ 0 h 41"/>
                  <a:gd name="T8" fmla="*/ 15 w 25"/>
                  <a:gd name="T9" fmla="*/ 0 h 41"/>
                  <a:gd name="T10" fmla="*/ 25 w 25"/>
                  <a:gd name="T11" fmla="*/ 15 h 4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5" h="41">
                    <a:moveTo>
                      <a:pt x="25" y="15"/>
                    </a:moveTo>
                    <a:lnTo>
                      <a:pt x="25" y="41"/>
                    </a:lnTo>
                    <a:lnTo>
                      <a:pt x="0" y="41"/>
                    </a:lnTo>
                    <a:lnTo>
                      <a:pt x="0" y="0"/>
                    </a:lnTo>
                    <a:lnTo>
                      <a:pt x="15" y="0"/>
                    </a:lnTo>
                    <a:lnTo>
                      <a:pt x="25" y="15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1" name="Freeform 198"/>
              <xdr:cNvSpPr>
                <a:spLocks/>
              </xdr:cNvSpPr>
            </xdr:nvSpPr>
            <xdr:spPr bwMode="auto">
              <a:xfrm>
                <a:off x="247" y="851"/>
                <a:ext cx="320" cy="512"/>
              </a:xfrm>
              <a:custGeom>
                <a:avLst/>
                <a:gdLst>
                  <a:gd name="T0" fmla="*/ 111 w 673"/>
                  <a:gd name="T1" fmla="*/ 1067 h 1067"/>
                  <a:gd name="T2" fmla="*/ 0 w 673"/>
                  <a:gd name="T3" fmla="*/ 910 h 1067"/>
                  <a:gd name="T4" fmla="*/ 0 w 673"/>
                  <a:gd name="T5" fmla="*/ 0 h 1067"/>
                  <a:gd name="T6" fmla="*/ 228 w 673"/>
                  <a:gd name="T7" fmla="*/ 91 h 1067"/>
                  <a:gd name="T8" fmla="*/ 339 w 673"/>
                  <a:gd name="T9" fmla="*/ 314 h 1067"/>
                  <a:gd name="T10" fmla="*/ 446 w 673"/>
                  <a:gd name="T11" fmla="*/ 81 h 1067"/>
                  <a:gd name="T12" fmla="*/ 673 w 673"/>
                  <a:gd name="T13" fmla="*/ 11 h 1067"/>
                  <a:gd name="T14" fmla="*/ 673 w 673"/>
                  <a:gd name="T15" fmla="*/ 910 h 1067"/>
                  <a:gd name="T16" fmla="*/ 567 w 673"/>
                  <a:gd name="T17" fmla="*/ 1067 h 1067"/>
                  <a:gd name="T18" fmla="*/ 111 w 673"/>
                  <a:gd name="T19" fmla="*/ 1067 h 106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673" h="1067">
                    <a:moveTo>
                      <a:pt x="111" y="1067"/>
                    </a:moveTo>
                    <a:lnTo>
                      <a:pt x="0" y="910"/>
                    </a:lnTo>
                    <a:lnTo>
                      <a:pt x="0" y="0"/>
                    </a:lnTo>
                    <a:lnTo>
                      <a:pt x="228" y="91"/>
                    </a:lnTo>
                    <a:lnTo>
                      <a:pt x="339" y="314"/>
                    </a:lnTo>
                    <a:lnTo>
                      <a:pt x="446" y="81"/>
                    </a:lnTo>
                    <a:lnTo>
                      <a:pt x="673" y="11"/>
                    </a:lnTo>
                    <a:lnTo>
                      <a:pt x="673" y="910"/>
                    </a:lnTo>
                    <a:lnTo>
                      <a:pt x="567" y="1067"/>
                    </a:lnTo>
                    <a:lnTo>
                      <a:pt x="111" y="1067"/>
                    </a:lnTo>
                    <a:close/>
                  </a:path>
                </a:pathLst>
              </a:custGeom>
              <a:solidFill>
                <a:schemeClr val="bg2">
                  <a:lumMod val="90000"/>
                </a:schemeClr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2" name="Freeform 199"/>
              <xdr:cNvSpPr>
                <a:spLocks/>
              </xdr:cNvSpPr>
            </xdr:nvSpPr>
            <xdr:spPr bwMode="auto">
              <a:xfrm>
                <a:off x="242" y="844"/>
                <a:ext cx="330" cy="524"/>
              </a:xfrm>
              <a:custGeom>
                <a:avLst/>
                <a:gdLst>
                  <a:gd name="T0" fmla="*/ 0 w 693"/>
                  <a:gd name="T1" fmla="*/ 930 h 1092"/>
                  <a:gd name="T2" fmla="*/ 0 w 693"/>
                  <a:gd name="T3" fmla="*/ 930 h 1092"/>
                  <a:gd name="T4" fmla="*/ 0 w 693"/>
                  <a:gd name="T5" fmla="*/ 0 h 1092"/>
                  <a:gd name="T6" fmla="*/ 248 w 693"/>
                  <a:gd name="T7" fmla="*/ 96 h 1092"/>
                  <a:gd name="T8" fmla="*/ 349 w 693"/>
                  <a:gd name="T9" fmla="*/ 303 h 1092"/>
                  <a:gd name="T10" fmla="*/ 445 w 693"/>
                  <a:gd name="T11" fmla="*/ 91 h 1092"/>
                  <a:gd name="T12" fmla="*/ 693 w 693"/>
                  <a:gd name="T13" fmla="*/ 10 h 1092"/>
                  <a:gd name="T14" fmla="*/ 693 w 693"/>
                  <a:gd name="T15" fmla="*/ 930 h 1092"/>
                  <a:gd name="T16" fmla="*/ 582 w 693"/>
                  <a:gd name="T17" fmla="*/ 1092 h 1092"/>
                  <a:gd name="T18" fmla="*/ 121 w 693"/>
                  <a:gd name="T19" fmla="*/ 1092 h 1092"/>
                  <a:gd name="T20" fmla="*/ 121 w 693"/>
                  <a:gd name="T21" fmla="*/ 1067 h 1092"/>
                  <a:gd name="T22" fmla="*/ 572 w 693"/>
                  <a:gd name="T23" fmla="*/ 1067 h 1092"/>
                  <a:gd name="T24" fmla="*/ 668 w 693"/>
                  <a:gd name="T25" fmla="*/ 920 h 1092"/>
                  <a:gd name="T26" fmla="*/ 668 w 693"/>
                  <a:gd name="T27" fmla="*/ 46 h 1092"/>
                  <a:gd name="T28" fmla="*/ 466 w 693"/>
                  <a:gd name="T29" fmla="*/ 106 h 1092"/>
                  <a:gd name="T30" fmla="*/ 354 w 693"/>
                  <a:gd name="T31" fmla="*/ 359 h 1092"/>
                  <a:gd name="T32" fmla="*/ 233 w 693"/>
                  <a:gd name="T33" fmla="*/ 122 h 1092"/>
                  <a:gd name="T34" fmla="*/ 25 w 693"/>
                  <a:gd name="T35" fmla="*/ 41 h 1092"/>
                  <a:gd name="T36" fmla="*/ 25 w 693"/>
                  <a:gd name="T37" fmla="*/ 925 h 1092"/>
                  <a:gd name="T38" fmla="*/ 0 w 693"/>
                  <a:gd name="T39" fmla="*/ 930 h 109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693" h="1092">
                    <a:moveTo>
                      <a:pt x="0" y="930"/>
                    </a:moveTo>
                    <a:lnTo>
                      <a:pt x="0" y="930"/>
                    </a:lnTo>
                    <a:lnTo>
                      <a:pt x="0" y="0"/>
                    </a:lnTo>
                    <a:lnTo>
                      <a:pt x="248" y="96"/>
                    </a:lnTo>
                    <a:lnTo>
                      <a:pt x="349" y="303"/>
                    </a:lnTo>
                    <a:lnTo>
                      <a:pt x="445" y="91"/>
                    </a:lnTo>
                    <a:lnTo>
                      <a:pt x="693" y="10"/>
                    </a:lnTo>
                    <a:lnTo>
                      <a:pt x="693" y="930"/>
                    </a:lnTo>
                    <a:lnTo>
                      <a:pt x="582" y="1092"/>
                    </a:lnTo>
                    <a:lnTo>
                      <a:pt x="121" y="1092"/>
                    </a:lnTo>
                    <a:lnTo>
                      <a:pt x="121" y="1067"/>
                    </a:lnTo>
                    <a:lnTo>
                      <a:pt x="572" y="1067"/>
                    </a:lnTo>
                    <a:lnTo>
                      <a:pt x="668" y="920"/>
                    </a:lnTo>
                    <a:lnTo>
                      <a:pt x="668" y="46"/>
                    </a:lnTo>
                    <a:lnTo>
                      <a:pt x="466" y="106"/>
                    </a:lnTo>
                    <a:lnTo>
                      <a:pt x="354" y="359"/>
                    </a:lnTo>
                    <a:lnTo>
                      <a:pt x="233" y="122"/>
                    </a:lnTo>
                    <a:lnTo>
                      <a:pt x="25" y="41"/>
                    </a:lnTo>
                    <a:lnTo>
                      <a:pt x="25" y="925"/>
                    </a:lnTo>
                    <a:lnTo>
                      <a:pt x="0" y="930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3" name="Freeform 200"/>
              <xdr:cNvSpPr>
                <a:spLocks/>
              </xdr:cNvSpPr>
            </xdr:nvSpPr>
            <xdr:spPr bwMode="auto">
              <a:xfrm>
                <a:off x="242" y="1283"/>
                <a:ext cx="63" cy="85"/>
              </a:xfrm>
              <a:custGeom>
                <a:avLst/>
                <a:gdLst>
                  <a:gd name="T0" fmla="*/ 121 w 132"/>
                  <a:gd name="T1" fmla="*/ 177 h 177"/>
                  <a:gd name="T2" fmla="*/ 116 w 132"/>
                  <a:gd name="T3" fmla="*/ 177 h 177"/>
                  <a:gd name="T4" fmla="*/ 0 w 132"/>
                  <a:gd name="T5" fmla="*/ 15 h 177"/>
                  <a:gd name="T6" fmla="*/ 20 w 132"/>
                  <a:gd name="T7" fmla="*/ 0 h 177"/>
                  <a:gd name="T8" fmla="*/ 132 w 132"/>
                  <a:gd name="T9" fmla="*/ 157 h 177"/>
                  <a:gd name="T10" fmla="*/ 121 w 132"/>
                  <a:gd name="T11" fmla="*/ 177 h 177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32" h="177">
                    <a:moveTo>
                      <a:pt x="121" y="177"/>
                    </a:moveTo>
                    <a:lnTo>
                      <a:pt x="116" y="177"/>
                    </a:lnTo>
                    <a:lnTo>
                      <a:pt x="0" y="15"/>
                    </a:lnTo>
                    <a:lnTo>
                      <a:pt x="20" y="0"/>
                    </a:lnTo>
                    <a:lnTo>
                      <a:pt x="132" y="157"/>
                    </a:lnTo>
                    <a:lnTo>
                      <a:pt x="121" y="177"/>
                    </a:lnTo>
                    <a:close/>
                  </a:path>
                </a:pathLst>
              </a:cu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  <xdr:sp macro="" textlink="">
            <xdr:nvSpPr>
              <xdr:cNvPr id="44" name="Freeform 201"/>
              <xdr:cNvSpPr>
                <a:spLocks/>
              </xdr:cNvSpPr>
            </xdr:nvSpPr>
            <xdr:spPr bwMode="auto">
              <a:xfrm>
                <a:off x="251" y="1239"/>
                <a:ext cx="311" cy="285"/>
              </a:xfrm>
              <a:custGeom>
                <a:avLst/>
                <a:gdLst>
                  <a:gd name="T0" fmla="*/ 0 w 496"/>
                  <a:gd name="T1" fmla="*/ 242 h 485"/>
                  <a:gd name="T2" fmla="*/ 5 w 496"/>
                  <a:gd name="T3" fmla="*/ 192 h 485"/>
                  <a:gd name="T4" fmla="*/ 20 w 496"/>
                  <a:gd name="T5" fmla="*/ 146 h 485"/>
                  <a:gd name="T6" fmla="*/ 41 w 496"/>
                  <a:gd name="T7" fmla="*/ 106 h 485"/>
                  <a:gd name="T8" fmla="*/ 71 w 496"/>
                  <a:gd name="T9" fmla="*/ 70 h 485"/>
                  <a:gd name="T10" fmla="*/ 112 w 496"/>
                  <a:gd name="T11" fmla="*/ 40 h 485"/>
                  <a:gd name="T12" fmla="*/ 152 w 496"/>
                  <a:gd name="T13" fmla="*/ 20 h 485"/>
                  <a:gd name="T14" fmla="*/ 198 w 496"/>
                  <a:gd name="T15" fmla="*/ 5 h 485"/>
                  <a:gd name="T16" fmla="*/ 248 w 496"/>
                  <a:gd name="T17" fmla="*/ 0 h 485"/>
                  <a:gd name="T18" fmla="*/ 299 w 496"/>
                  <a:gd name="T19" fmla="*/ 5 h 485"/>
                  <a:gd name="T20" fmla="*/ 344 w 496"/>
                  <a:gd name="T21" fmla="*/ 20 h 485"/>
                  <a:gd name="T22" fmla="*/ 385 w 496"/>
                  <a:gd name="T23" fmla="*/ 40 h 485"/>
                  <a:gd name="T24" fmla="*/ 425 w 496"/>
                  <a:gd name="T25" fmla="*/ 70 h 485"/>
                  <a:gd name="T26" fmla="*/ 456 w 496"/>
                  <a:gd name="T27" fmla="*/ 106 h 485"/>
                  <a:gd name="T28" fmla="*/ 476 w 496"/>
                  <a:gd name="T29" fmla="*/ 146 h 485"/>
                  <a:gd name="T30" fmla="*/ 491 w 496"/>
                  <a:gd name="T31" fmla="*/ 192 h 485"/>
                  <a:gd name="T32" fmla="*/ 496 w 496"/>
                  <a:gd name="T33" fmla="*/ 242 h 485"/>
                  <a:gd name="T34" fmla="*/ 491 w 496"/>
                  <a:gd name="T35" fmla="*/ 293 h 485"/>
                  <a:gd name="T36" fmla="*/ 476 w 496"/>
                  <a:gd name="T37" fmla="*/ 333 h 485"/>
                  <a:gd name="T38" fmla="*/ 456 w 496"/>
                  <a:gd name="T39" fmla="*/ 379 h 485"/>
                  <a:gd name="T40" fmla="*/ 425 w 496"/>
                  <a:gd name="T41" fmla="*/ 414 h 485"/>
                  <a:gd name="T42" fmla="*/ 385 w 496"/>
                  <a:gd name="T43" fmla="*/ 444 h 485"/>
                  <a:gd name="T44" fmla="*/ 344 w 496"/>
                  <a:gd name="T45" fmla="*/ 465 h 485"/>
                  <a:gd name="T46" fmla="*/ 299 w 496"/>
                  <a:gd name="T47" fmla="*/ 480 h 485"/>
                  <a:gd name="T48" fmla="*/ 248 w 496"/>
                  <a:gd name="T49" fmla="*/ 485 h 485"/>
                  <a:gd name="T50" fmla="*/ 198 w 496"/>
                  <a:gd name="T51" fmla="*/ 480 h 485"/>
                  <a:gd name="T52" fmla="*/ 152 w 496"/>
                  <a:gd name="T53" fmla="*/ 465 h 485"/>
                  <a:gd name="T54" fmla="*/ 112 w 496"/>
                  <a:gd name="T55" fmla="*/ 444 h 485"/>
                  <a:gd name="T56" fmla="*/ 71 w 496"/>
                  <a:gd name="T57" fmla="*/ 414 h 485"/>
                  <a:gd name="T58" fmla="*/ 41 w 496"/>
                  <a:gd name="T59" fmla="*/ 379 h 485"/>
                  <a:gd name="T60" fmla="*/ 20 w 496"/>
                  <a:gd name="T61" fmla="*/ 333 h 485"/>
                  <a:gd name="T62" fmla="*/ 5 w 496"/>
                  <a:gd name="T63" fmla="*/ 293 h 485"/>
                  <a:gd name="T64" fmla="*/ 0 w 496"/>
                  <a:gd name="T65" fmla="*/ 242 h 48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</a:cxnLst>
                <a:rect l="0" t="0" r="r" b="b"/>
                <a:pathLst>
                  <a:path w="496" h="485">
                    <a:moveTo>
                      <a:pt x="0" y="242"/>
                    </a:moveTo>
                    <a:lnTo>
                      <a:pt x="5" y="192"/>
                    </a:lnTo>
                    <a:lnTo>
                      <a:pt x="20" y="146"/>
                    </a:lnTo>
                    <a:lnTo>
                      <a:pt x="41" y="106"/>
                    </a:lnTo>
                    <a:lnTo>
                      <a:pt x="71" y="70"/>
                    </a:lnTo>
                    <a:lnTo>
                      <a:pt x="112" y="40"/>
                    </a:lnTo>
                    <a:lnTo>
                      <a:pt x="152" y="20"/>
                    </a:lnTo>
                    <a:lnTo>
                      <a:pt x="198" y="5"/>
                    </a:lnTo>
                    <a:lnTo>
                      <a:pt x="248" y="0"/>
                    </a:lnTo>
                    <a:lnTo>
                      <a:pt x="299" y="5"/>
                    </a:lnTo>
                    <a:lnTo>
                      <a:pt x="344" y="20"/>
                    </a:lnTo>
                    <a:lnTo>
                      <a:pt x="385" y="40"/>
                    </a:lnTo>
                    <a:lnTo>
                      <a:pt x="425" y="70"/>
                    </a:lnTo>
                    <a:lnTo>
                      <a:pt x="456" y="106"/>
                    </a:lnTo>
                    <a:lnTo>
                      <a:pt x="476" y="146"/>
                    </a:lnTo>
                    <a:lnTo>
                      <a:pt x="491" y="192"/>
                    </a:lnTo>
                    <a:lnTo>
                      <a:pt x="496" y="242"/>
                    </a:lnTo>
                    <a:lnTo>
                      <a:pt x="491" y="293"/>
                    </a:lnTo>
                    <a:lnTo>
                      <a:pt x="476" y="333"/>
                    </a:lnTo>
                    <a:lnTo>
                      <a:pt x="456" y="379"/>
                    </a:lnTo>
                    <a:lnTo>
                      <a:pt x="425" y="414"/>
                    </a:lnTo>
                    <a:lnTo>
                      <a:pt x="385" y="444"/>
                    </a:lnTo>
                    <a:lnTo>
                      <a:pt x="344" y="465"/>
                    </a:lnTo>
                    <a:lnTo>
                      <a:pt x="299" y="480"/>
                    </a:lnTo>
                    <a:lnTo>
                      <a:pt x="248" y="485"/>
                    </a:lnTo>
                    <a:lnTo>
                      <a:pt x="198" y="480"/>
                    </a:lnTo>
                    <a:lnTo>
                      <a:pt x="152" y="465"/>
                    </a:lnTo>
                    <a:lnTo>
                      <a:pt x="112" y="444"/>
                    </a:lnTo>
                    <a:lnTo>
                      <a:pt x="71" y="414"/>
                    </a:lnTo>
                    <a:lnTo>
                      <a:pt x="41" y="379"/>
                    </a:lnTo>
                    <a:lnTo>
                      <a:pt x="20" y="333"/>
                    </a:lnTo>
                    <a:lnTo>
                      <a:pt x="5" y="293"/>
                    </a:lnTo>
                    <a:lnTo>
                      <a:pt x="0" y="242"/>
                    </a:lnTo>
                    <a:close/>
                  </a:path>
                </a:pathLst>
              </a:custGeom>
              <a:pattFill prst="openDmnd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2">
                    <a:lumMod val="75000"/>
                  </a:schemeClr>
                </a:bgClr>
              </a:pattFill>
              <a:ln w="28575">
                <a:solidFill>
                  <a:srgbClr val="000000"/>
                </a:solidFill>
                <a:round/>
                <a:headEnd/>
                <a:tailEnd/>
              </a:ln>
              <a:extLst/>
            </xdr:spPr>
            <xdr:txBody>
              <a:bodyPr wrap="square"/>
              <a:lstStyle>
                <a:defPPr>
                  <a:defRPr lang="en-GB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2400" kern="1200">
                    <a:solidFill>
                      <a:schemeClr val="tx1"/>
                    </a:solidFill>
                    <a:latin typeface="Arial" pitchFamily="34" charset="0"/>
                    <a:ea typeface="+mn-ea"/>
                    <a:cs typeface="+mn-cs"/>
                  </a:defRPr>
                </a:lvl9pPr>
              </a:lstStyle>
              <a:p>
                <a:endParaRPr lang="pl-PL"/>
              </a:p>
            </xdr:txBody>
          </xdr:sp>
        </xdr:grpSp>
        <xdr:cxnSp macro="">
          <xdr:nvCxnSpPr>
            <xdr:cNvPr id="10" name="Łącznik prostoliniowy 66"/>
            <xdr:cNvCxnSpPr/>
          </xdr:nvCxnSpPr>
          <xdr:spPr>
            <a:xfrm flipV="1">
              <a:off x="623450" y="5320145"/>
              <a:ext cx="5832764" cy="27710"/>
            </a:xfrm>
            <a:prstGeom prst="line">
              <a:avLst/>
            </a:prstGeom>
            <a:ln w="285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28575</xdr:colOff>
      <xdr:row>11</xdr:row>
      <xdr:rowOff>152400</xdr:rowOff>
    </xdr:from>
    <xdr:to>
      <xdr:col>16</xdr:col>
      <xdr:colOff>200025</xdr:colOff>
      <xdr:row>23</xdr:row>
      <xdr:rowOff>118097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250247</xdr:colOff>
      <xdr:row>11</xdr:row>
      <xdr:rowOff>93518</xdr:rowOff>
    </xdr:from>
    <xdr:to>
      <xdr:col>25</xdr:col>
      <xdr:colOff>360218</xdr:colOff>
      <xdr:row>23</xdr:row>
      <xdr:rowOff>169719</xdr:rowOff>
    </xdr:to>
    <xdr:graphicFrame macro="">
      <xdr:nvGraphicFramePr>
        <xdr:cNvPr id="65" name="6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</xdr:row>
      <xdr:rowOff>238125</xdr:rowOff>
    </xdr:from>
    <xdr:to>
      <xdr:col>9</xdr:col>
      <xdr:colOff>542925</xdr:colOff>
      <xdr:row>4</xdr:row>
      <xdr:rowOff>104775</xdr:rowOff>
    </xdr:to>
    <xdr:sp macro="" textlink="">
      <xdr:nvSpPr>
        <xdr:cNvPr id="4" name="3 Flecha abajo"/>
        <xdr:cNvSpPr/>
      </xdr:nvSpPr>
      <xdr:spPr>
        <a:xfrm>
          <a:off x="9001125" y="847725"/>
          <a:ext cx="342900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8</xdr:col>
      <xdr:colOff>438151</xdr:colOff>
      <xdr:row>1</xdr:row>
      <xdr:rowOff>104775</xdr:rowOff>
    </xdr:from>
    <xdr:ext cx="1390649" cy="468077"/>
    <xdr:sp macro="" textlink="">
      <xdr:nvSpPr>
        <xdr:cNvPr id="5" name="4 CuadroTexto"/>
        <xdr:cNvSpPr txBox="1"/>
      </xdr:nvSpPr>
      <xdr:spPr>
        <a:xfrm>
          <a:off x="8477251" y="295275"/>
          <a:ext cx="1390649" cy="46807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Introducción de datos aquí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10</xdr:row>
      <xdr:rowOff>71532</xdr:rowOff>
    </xdr:from>
    <xdr:to>
      <xdr:col>4</xdr:col>
      <xdr:colOff>19050</xdr:colOff>
      <xdr:row>22</xdr:row>
      <xdr:rowOff>76200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00357"/>
          <a:ext cx="4038600" cy="229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opLeftCell="B1" zoomScale="80" zoomScaleNormal="80" workbookViewId="0">
      <selection activeCell="AA15" sqref="AA15"/>
    </sheetView>
  </sheetViews>
  <sheetFormatPr baseColWidth="10" defaultColWidth="9.140625" defaultRowHeight="15" x14ac:dyDescent="0.25"/>
  <cols>
    <col min="1" max="1" width="7" customWidth="1"/>
    <col min="2" max="5" width="8.140625" customWidth="1"/>
    <col min="6" max="6" width="9.140625" customWidth="1"/>
    <col min="7" max="7" width="8.140625" customWidth="1"/>
    <col min="8" max="11" width="8.42578125" customWidth="1"/>
    <col min="12" max="12" width="9.140625" customWidth="1"/>
    <col min="14" max="14" width="7.140625" customWidth="1"/>
    <col min="15" max="18" width="8.42578125" customWidth="1"/>
    <col min="19" max="19" width="9.140625" customWidth="1"/>
    <col min="20" max="20" width="8.140625" customWidth="1"/>
    <col min="21" max="24" width="8.42578125" customWidth="1"/>
  </cols>
  <sheetData>
    <row r="1" spans="1:48" ht="27.6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8" ht="23.25" x14ac:dyDescent="0.35">
      <c r="F2" s="135" t="s">
        <v>5</v>
      </c>
      <c r="G2" s="135"/>
      <c r="H2" s="135"/>
      <c r="S2" s="136" t="s">
        <v>8</v>
      </c>
      <c r="T2" s="136"/>
      <c r="U2" s="136"/>
    </row>
    <row r="3" spans="1:48" ht="15.75" thickBot="1" x14ac:dyDescent="0.3"/>
    <row r="4" spans="1:48" ht="21" x14ac:dyDescent="0.35">
      <c r="B4" s="137" t="s">
        <v>6</v>
      </c>
      <c r="C4" s="138"/>
      <c r="D4" s="138"/>
      <c r="E4" s="138"/>
      <c r="F4" s="139"/>
      <c r="G4" s="1"/>
      <c r="H4" s="137" t="s">
        <v>7</v>
      </c>
      <c r="I4" s="138"/>
      <c r="J4" s="138"/>
      <c r="K4" s="138"/>
      <c r="L4" s="139"/>
      <c r="N4" s="13"/>
      <c r="O4" s="137" t="s">
        <v>6</v>
      </c>
      <c r="P4" s="138"/>
      <c r="Q4" s="138"/>
      <c r="R4" s="138"/>
      <c r="S4" s="139"/>
      <c r="T4" s="1"/>
      <c r="U4" s="137" t="s">
        <v>7</v>
      </c>
      <c r="V4" s="138"/>
      <c r="W4" s="138"/>
      <c r="X4" s="138"/>
      <c r="Y4" s="139"/>
    </row>
    <row r="5" spans="1:48" ht="21" x14ac:dyDescent="0.35">
      <c r="A5" s="7"/>
      <c r="B5" s="132" t="s">
        <v>10</v>
      </c>
      <c r="C5" s="134" t="s">
        <v>11</v>
      </c>
      <c r="D5" s="134"/>
      <c r="E5" s="134"/>
      <c r="F5" s="130" t="s">
        <v>12</v>
      </c>
      <c r="G5" s="1"/>
      <c r="H5" s="132" t="s">
        <v>10</v>
      </c>
      <c r="I5" s="134" t="s">
        <v>11</v>
      </c>
      <c r="J5" s="134"/>
      <c r="K5" s="134"/>
      <c r="L5" s="130" t="s">
        <v>12</v>
      </c>
      <c r="N5" s="13"/>
      <c r="O5" s="132" t="s">
        <v>10</v>
      </c>
      <c r="P5" s="134" t="s">
        <v>11</v>
      </c>
      <c r="Q5" s="134"/>
      <c r="R5" s="134"/>
      <c r="S5" s="130" t="s">
        <v>12</v>
      </c>
      <c r="T5" s="1"/>
      <c r="U5" s="132" t="s">
        <v>10</v>
      </c>
      <c r="V5" s="134" t="s">
        <v>11</v>
      </c>
      <c r="W5" s="134"/>
      <c r="X5" s="134"/>
      <c r="Y5" s="130" t="s">
        <v>12</v>
      </c>
      <c r="AR5" s="15" t="s">
        <v>3</v>
      </c>
      <c r="AS5" s="15" t="s">
        <v>9</v>
      </c>
    </row>
    <row r="6" spans="1:48" x14ac:dyDescent="0.25">
      <c r="A6" s="7"/>
      <c r="B6" s="133"/>
      <c r="C6" s="8" t="s">
        <v>0</v>
      </c>
      <c r="D6" s="8" t="s">
        <v>1</v>
      </c>
      <c r="E6" s="8" t="s">
        <v>2</v>
      </c>
      <c r="F6" s="131"/>
      <c r="G6" s="2"/>
      <c r="H6" s="133"/>
      <c r="I6" s="8" t="s">
        <v>0</v>
      </c>
      <c r="J6" s="8" t="s">
        <v>1</v>
      </c>
      <c r="K6" s="8" t="s">
        <v>2</v>
      </c>
      <c r="L6" s="131"/>
      <c r="N6" s="13"/>
      <c r="O6" s="133"/>
      <c r="P6" s="8" t="s">
        <v>0</v>
      </c>
      <c r="Q6" s="8" t="s">
        <v>1</v>
      </c>
      <c r="R6" s="8" t="s">
        <v>2</v>
      </c>
      <c r="S6" s="131"/>
      <c r="T6" s="2"/>
      <c r="U6" s="133"/>
      <c r="V6" s="8" t="s">
        <v>0</v>
      </c>
      <c r="W6" s="8" t="s">
        <v>1</v>
      </c>
      <c r="X6" s="8" t="s">
        <v>2</v>
      </c>
      <c r="Y6" s="131"/>
      <c r="AR6" s="16">
        <f>C7</f>
        <v>0</v>
      </c>
      <c r="AS6" s="16">
        <f>P7</f>
        <v>0</v>
      </c>
      <c r="AU6">
        <v>0</v>
      </c>
      <c r="AV6">
        <v>0</v>
      </c>
    </row>
    <row r="7" spans="1:48" x14ac:dyDescent="0.25">
      <c r="B7" s="6" t="s">
        <v>78</v>
      </c>
      <c r="C7" s="10"/>
      <c r="D7" s="10"/>
      <c r="E7" s="10"/>
      <c r="F7" s="11" t="e">
        <f>AVERAGE(C7:E7)</f>
        <v>#DIV/0!</v>
      </c>
      <c r="G7" s="3"/>
      <c r="H7" s="6" t="s">
        <v>78</v>
      </c>
      <c r="I7" s="10"/>
      <c r="J7" s="10"/>
      <c r="K7" s="10"/>
      <c r="L7" s="11" t="e">
        <f>AVERAGE(I7:K7)</f>
        <v>#DIV/0!</v>
      </c>
      <c r="N7" s="14"/>
      <c r="O7" s="6" t="s">
        <v>78</v>
      </c>
      <c r="P7" s="10"/>
      <c r="Q7" s="10"/>
      <c r="R7" s="10"/>
      <c r="S7" s="11" t="e">
        <f>AVERAGE(P7:R7)</f>
        <v>#DIV/0!</v>
      </c>
      <c r="T7" s="3"/>
      <c r="U7" s="6" t="s">
        <v>78</v>
      </c>
      <c r="V7" s="10"/>
      <c r="W7" s="10"/>
      <c r="X7" s="10"/>
      <c r="Y7" s="11" t="e">
        <f>AVERAGE(V7:X7)</f>
        <v>#DIV/0!</v>
      </c>
      <c r="AR7" s="16">
        <f>C8</f>
        <v>0</v>
      </c>
      <c r="AS7" s="16">
        <f>P8</f>
        <v>0</v>
      </c>
      <c r="AU7">
        <v>10</v>
      </c>
      <c r="AV7">
        <v>10</v>
      </c>
    </row>
    <row r="8" spans="1:48" x14ac:dyDescent="0.25">
      <c r="B8" s="6" t="s">
        <v>77</v>
      </c>
      <c r="C8" s="10"/>
      <c r="D8" s="10"/>
      <c r="E8" s="10"/>
      <c r="F8" s="11" t="e">
        <f t="shared" ref="F8:F9" si="0">AVERAGE(C8:E8)</f>
        <v>#DIV/0!</v>
      </c>
      <c r="G8" s="3"/>
      <c r="H8" s="6" t="s">
        <v>77</v>
      </c>
      <c r="I8" s="10"/>
      <c r="J8" s="10"/>
      <c r="K8" s="10"/>
      <c r="L8" s="11" t="e">
        <f t="shared" ref="L8:L9" si="1">AVERAGE(I8:K8)</f>
        <v>#DIV/0!</v>
      </c>
      <c r="N8" s="14"/>
      <c r="O8" s="6" t="s">
        <v>77</v>
      </c>
      <c r="P8" s="10"/>
      <c r="Q8" s="10"/>
      <c r="R8" s="10"/>
      <c r="S8" s="11" t="e">
        <f t="shared" ref="S8:S9" si="2">AVERAGE(P8:R8)</f>
        <v>#DIV/0!</v>
      </c>
      <c r="T8" s="3"/>
      <c r="U8" s="6" t="s">
        <v>77</v>
      </c>
      <c r="V8" s="10"/>
      <c r="W8" s="10"/>
      <c r="X8" s="10"/>
      <c r="Y8" s="11" t="e">
        <f t="shared" ref="Y8:Y9" si="3">AVERAGE(V8:X8)</f>
        <v>#DIV/0!</v>
      </c>
      <c r="AR8" s="16">
        <f>C9</f>
        <v>0</v>
      </c>
      <c r="AS8" s="16">
        <f>P9</f>
        <v>0</v>
      </c>
      <c r="AU8">
        <v>20</v>
      </c>
      <c r="AV8">
        <v>20</v>
      </c>
    </row>
    <row r="9" spans="1:48" x14ac:dyDescent="0.25">
      <c r="B9" s="6" t="s">
        <v>76</v>
      </c>
      <c r="C9" s="10"/>
      <c r="D9" s="10"/>
      <c r="E9" s="10"/>
      <c r="F9" s="11" t="e">
        <f t="shared" si="0"/>
        <v>#DIV/0!</v>
      </c>
      <c r="G9" s="3"/>
      <c r="H9" s="6" t="s">
        <v>76</v>
      </c>
      <c r="I9" s="10"/>
      <c r="J9" s="10"/>
      <c r="K9" s="10"/>
      <c r="L9" s="11" t="e">
        <f t="shared" si="1"/>
        <v>#DIV/0!</v>
      </c>
      <c r="N9" s="14"/>
      <c r="O9" s="6" t="s">
        <v>76</v>
      </c>
      <c r="P9" s="10"/>
      <c r="Q9" s="10"/>
      <c r="R9" s="10"/>
      <c r="S9" s="11" t="e">
        <f t="shared" si="2"/>
        <v>#DIV/0!</v>
      </c>
      <c r="T9" s="3"/>
      <c r="U9" s="6" t="s">
        <v>76</v>
      </c>
      <c r="V9" s="10"/>
      <c r="W9" s="10"/>
      <c r="X9" s="10"/>
      <c r="Y9" s="11" t="e">
        <f t="shared" si="3"/>
        <v>#DIV/0!</v>
      </c>
      <c r="AR9" s="16">
        <f>D7</f>
        <v>0</v>
      </c>
      <c r="AS9" s="16">
        <f>Q7</f>
        <v>0</v>
      </c>
      <c r="AU9">
        <v>30</v>
      </c>
      <c r="AV9">
        <v>30</v>
      </c>
    </row>
    <row r="10" spans="1:48" x14ac:dyDescent="0.25">
      <c r="B10" s="126" t="s">
        <v>13</v>
      </c>
      <c r="C10" s="127"/>
      <c r="D10" s="127"/>
      <c r="E10" s="127"/>
      <c r="F10" s="12" t="e">
        <f>AVERAGE(F7:F9)</f>
        <v>#DIV/0!</v>
      </c>
      <c r="G10" s="4"/>
      <c r="H10" s="126" t="s">
        <v>15</v>
      </c>
      <c r="I10" s="127"/>
      <c r="J10" s="127"/>
      <c r="K10" s="127"/>
      <c r="L10" s="12" t="e">
        <f>AVERAGE(L7:L9)</f>
        <v>#DIV/0!</v>
      </c>
      <c r="N10" s="13"/>
      <c r="O10" s="126" t="s">
        <v>13</v>
      </c>
      <c r="P10" s="127"/>
      <c r="Q10" s="127"/>
      <c r="R10" s="127"/>
      <c r="S10" s="12" t="e">
        <f>AVERAGE(S7:S9)</f>
        <v>#DIV/0!</v>
      </c>
      <c r="T10" s="4"/>
      <c r="U10" s="126" t="s">
        <v>15</v>
      </c>
      <c r="V10" s="127"/>
      <c r="W10" s="127"/>
      <c r="X10" s="127"/>
      <c r="Y10" s="12" t="e">
        <f>AVERAGE(Y7:Y9)</f>
        <v>#DIV/0!</v>
      </c>
      <c r="AR10" s="16">
        <f>D8</f>
        <v>0</v>
      </c>
      <c r="AS10" s="16">
        <f>Q8</f>
        <v>0</v>
      </c>
      <c r="AU10">
        <v>40</v>
      </c>
      <c r="AV10">
        <v>40</v>
      </c>
    </row>
    <row r="11" spans="1:48" ht="15.75" thickBot="1" x14ac:dyDescent="0.3">
      <c r="B11" s="128" t="s">
        <v>14</v>
      </c>
      <c r="C11" s="129"/>
      <c r="D11" s="129"/>
      <c r="E11" s="129"/>
      <c r="F11" s="9" t="e">
        <f>_xlfn.STDEV.S(C7:E9)</f>
        <v>#DIV/0!</v>
      </c>
      <c r="G11" s="5"/>
      <c r="H11" s="128" t="s">
        <v>16</v>
      </c>
      <c r="I11" s="129"/>
      <c r="J11" s="129"/>
      <c r="K11" s="129"/>
      <c r="L11" s="9" t="e">
        <f>_xlfn.STDEV.S(I7:K9)</f>
        <v>#DIV/0!</v>
      </c>
      <c r="N11" s="13"/>
      <c r="O11" s="128" t="s">
        <v>14</v>
      </c>
      <c r="P11" s="129"/>
      <c r="Q11" s="129"/>
      <c r="R11" s="129"/>
      <c r="S11" s="9" t="e">
        <f>_xlfn.STDEV.S(P7:R9)</f>
        <v>#DIV/0!</v>
      </c>
      <c r="T11" s="5"/>
      <c r="U11" s="128" t="s">
        <v>16</v>
      </c>
      <c r="V11" s="129"/>
      <c r="W11" s="129"/>
      <c r="X11" s="129"/>
      <c r="Y11" s="9" t="e">
        <f>_xlfn.STDEV.S(V7:X9)</f>
        <v>#DIV/0!</v>
      </c>
      <c r="AR11" s="16">
        <f>D9</f>
        <v>0</v>
      </c>
      <c r="AS11" s="16">
        <f>Q9</f>
        <v>0</v>
      </c>
      <c r="AU11">
        <v>50</v>
      </c>
      <c r="AV11">
        <v>50</v>
      </c>
    </row>
    <row r="12" spans="1:48" x14ac:dyDescent="0.25">
      <c r="N12" s="13"/>
      <c r="AR12" s="16">
        <f>E7</f>
        <v>0</v>
      </c>
      <c r="AS12" s="16">
        <f>R7</f>
        <v>0</v>
      </c>
      <c r="AU12">
        <v>60</v>
      </c>
      <c r="AV12">
        <v>60</v>
      </c>
    </row>
    <row r="13" spans="1:48" x14ac:dyDescent="0.25">
      <c r="N13" s="13"/>
      <c r="AR13" s="16">
        <f>E8</f>
        <v>0</v>
      </c>
      <c r="AS13" s="16">
        <f>R8</f>
        <v>0</v>
      </c>
      <c r="AU13">
        <v>70</v>
      </c>
      <c r="AV13">
        <v>70</v>
      </c>
    </row>
    <row r="14" spans="1:48" x14ac:dyDescent="0.25">
      <c r="N14" s="13"/>
      <c r="AR14" s="16">
        <f>E9</f>
        <v>0</v>
      </c>
      <c r="AS14" s="16">
        <f>R9</f>
        <v>0</v>
      </c>
      <c r="AU14">
        <v>80</v>
      </c>
      <c r="AV14">
        <v>80</v>
      </c>
    </row>
    <row r="15" spans="1:48" x14ac:dyDescent="0.25">
      <c r="N15" s="13"/>
      <c r="AR15" s="16">
        <f>I7</f>
        <v>0</v>
      </c>
      <c r="AS15" s="16">
        <f>V7</f>
        <v>0</v>
      </c>
      <c r="AU15">
        <v>90</v>
      </c>
      <c r="AV15">
        <v>90</v>
      </c>
    </row>
    <row r="16" spans="1:48" x14ac:dyDescent="0.25">
      <c r="N16" s="13"/>
      <c r="AR16" s="16">
        <f>I8</f>
        <v>0</v>
      </c>
      <c r="AS16" s="16">
        <f>V8</f>
        <v>0</v>
      </c>
      <c r="AU16">
        <v>100</v>
      </c>
      <c r="AV16">
        <v>100</v>
      </c>
    </row>
    <row r="17" spans="2:45" x14ac:dyDescent="0.25">
      <c r="N17" s="13"/>
      <c r="AR17" s="16">
        <f>I9</f>
        <v>0</v>
      </c>
      <c r="AS17" s="16">
        <f>V9</f>
        <v>0</v>
      </c>
    </row>
    <row r="18" spans="2:45" x14ac:dyDescent="0.25">
      <c r="N18" s="13"/>
      <c r="AR18" s="16">
        <f>J7</f>
        <v>0</v>
      </c>
      <c r="AS18" s="16">
        <f>W7</f>
        <v>0</v>
      </c>
    </row>
    <row r="19" spans="2:45" x14ac:dyDescent="0.25">
      <c r="N19" s="13"/>
      <c r="AR19" s="16">
        <f>J8</f>
        <v>0</v>
      </c>
      <c r="AS19" s="16">
        <f>W8</f>
        <v>0</v>
      </c>
    </row>
    <row r="20" spans="2:45" x14ac:dyDescent="0.25">
      <c r="N20" s="13"/>
      <c r="AR20" s="16">
        <f>J9</f>
        <v>0</v>
      </c>
      <c r="AS20" s="16">
        <f>W9</f>
        <v>0</v>
      </c>
    </row>
    <row r="21" spans="2:45" x14ac:dyDescent="0.25">
      <c r="N21" s="13"/>
      <c r="AR21" s="16">
        <f>K7</f>
        <v>0</v>
      </c>
      <c r="AS21" s="16">
        <f>X7</f>
        <v>0</v>
      </c>
    </row>
    <row r="22" spans="2:45" x14ac:dyDescent="0.25">
      <c r="N22" s="13"/>
      <c r="AR22" s="16">
        <f>K8</f>
        <v>0</v>
      </c>
      <c r="AS22" s="16">
        <f>X8</f>
        <v>0</v>
      </c>
    </row>
    <row r="23" spans="2:45" x14ac:dyDescent="0.25">
      <c r="N23" s="13"/>
      <c r="AR23" s="16">
        <f>K9</f>
        <v>0</v>
      </c>
      <c r="AS23" s="16">
        <f>X9</f>
        <v>0</v>
      </c>
    </row>
    <row r="24" spans="2:45" x14ac:dyDescent="0.25">
      <c r="N24" s="13"/>
      <c r="AR24" s="46"/>
    </row>
    <row r="25" spans="2:45" x14ac:dyDescent="0.25">
      <c r="N25" s="13"/>
      <c r="AR25" s="17"/>
      <c r="AS25" s="17"/>
    </row>
    <row r="26" spans="2:45" x14ac:dyDescent="0.25">
      <c r="N26" s="13"/>
      <c r="AR26" s="17" t="s">
        <v>4</v>
      </c>
      <c r="AS26" s="18" t="e">
        <f>CORREL(AR6:AR23,AS6:AS23)</f>
        <v>#DIV/0!</v>
      </c>
    </row>
    <row r="27" spans="2:45" x14ac:dyDescent="0.25">
      <c r="N27" s="13"/>
      <c r="AR27" s="16"/>
      <c r="AS27" s="16"/>
    </row>
    <row r="28" spans="2:45" x14ac:dyDescent="0.25">
      <c r="N28" s="13"/>
      <c r="AR28" s="16"/>
      <c r="AS28" s="16"/>
    </row>
    <row r="29" spans="2:45" x14ac:dyDescent="0.25">
      <c r="N29" s="13"/>
    </row>
    <row r="30" spans="2:45" x14ac:dyDescent="0.25">
      <c r="B30" s="20"/>
      <c r="C30" s="21"/>
      <c r="D30" s="21"/>
      <c r="E30" s="21"/>
      <c r="F30" s="20"/>
      <c r="G30" s="20"/>
      <c r="H30" s="20"/>
      <c r="I30" s="21"/>
      <c r="J30" s="21"/>
      <c r="K30" s="21"/>
      <c r="L30" s="20"/>
      <c r="M30" s="20"/>
      <c r="N30" s="20"/>
      <c r="O30" s="20"/>
      <c r="P30" s="21"/>
      <c r="Q30" s="21"/>
      <c r="R30" s="21"/>
      <c r="S30" s="20"/>
      <c r="T30" s="20"/>
      <c r="U30" s="20"/>
      <c r="V30" s="21"/>
      <c r="W30" s="21"/>
      <c r="X30" s="21"/>
      <c r="Y30" s="20"/>
    </row>
    <row r="31" spans="2:45" x14ac:dyDescent="0.25">
      <c r="B31" s="20"/>
      <c r="C31" s="21"/>
      <c r="D31" s="21"/>
      <c r="E31" s="21"/>
      <c r="F31" s="20"/>
      <c r="G31" s="20"/>
      <c r="H31" s="20"/>
      <c r="I31" s="21"/>
      <c r="J31" s="21"/>
      <c r="K31" s="21"/>
      <c r="L31" s="20"/>
      <c r="M31" s="20"/>
      <c r="N31" s="20"/>
      <c r="O31" s="20"/>
      <c r="P31" s="21"/>
      <c r="Q31" s="21"/>
      <c r="R31" s="21"/>
      <c r="S31" s="20"/>
      <c r="T31" s="20"/>
      <c r="U31" s="20"/>
      <c r="V31" s="21"/>
      <c r="W31" s="21"/>
      <c r="X31" s="21"/>
      <c r="Y31" s="20"/>
    </row>
    <row r="32" spans="2:45" x14ac:dyDescent="0.25">
      <c r="B32" s="20"/>
      <c r="C32" s="21"/>
      <c r="D32" s="21"/>
      <c r="E32" s="21"/>
      <c r="F32" s="20"/>
      <c r="G32" s="20"/>
      <c r="H32" s="20"/>
      <c r="I32" s="21"/>
      <c r="J32" s="21"/>
      <c r="K32" s="21"/>
      <c r="L32" s="20"/>
      <c r="M32" s="20"/>
      <c r="N32" s="20"/>
      <c r="O32" s="20"/>
      <c r="P32" s="21"/>
      <c r="Q32" s="21"/>
      <c r="R32" s="21"/>
      <c r="S32" s="20"/>
      <c r="T32" s="20"/>
      <c r="U32" s="20"/>
      <c r="V32" s="21"/>
      <c r="W32" s="21"/>
      <c r="X32" s="21"/>
      <c r="Y32" s="20"/>
    </row>
    <row r="33" spans="1:26" x14ac:dyDescent="0.25">
      <c r="B33" s="20"/>
      <c r="C33" s="21"/>
      <c r="D33" s="21"/>
      <c r="E33" s="21"/>
      <c r="F33" s="20"/>
      <c r="G33" s="20"/>
      <c r="H33" s="20"/>
      <c r="I33" s="21"/>
      <c r="J33" s="21"/>
      <c r="K33" s="21"/>
      <c r="L33" s="20"/>
      <c r="M33" s="20"/>
      <c r="N33" s="20"/>
      <c r="O33" s="20"/>
      <c r="P33" s="21"/>
      <c r="Q33" s="21"/>
      <c r="R33" s="21"/>
      <c r="S33" s="20"/>
      <c r="T33" s="20"/>
      <c r="U33" s="20"/>
      <c r="V33" s="21"/>
      <c r="W33" s="21"/>
      <c r="X33" s="21"/>
      <c r="Y33" s="20"/>
    </row>
    <row r="34" spans="1:26" x14ac:dyDescent="0.25">
      <c r="B34" s="20"/>
      <c r="C34" s="21"/>
      <c r="D34" s="21"/>
      <c r="E34" s="21"/>
      <c r="F34" s="20"/>
      <c r="G34" s="20"/>
      <c r="H34" s="20"/>
      <c r="I34" s="21"/>
      <c r="J34" s="21"/>
      <c r="K34" s="21"/>
      <c r="L34" s="20"/>
      <c r="M34" s="20"/>
      <c r="N34" s="20"/>
      <c r="O34" s="20"/>
      <c r="P34" s="21"/>
      <c r="Q34" s="21"/>
      <c r="R34" s="21"/>
      <c r="S34" s="20"/>
      <c r="T34" s="20"/>
      <c r="U34" s="20"/>
      <c r="V34" s="21"/>
      <c r="W34" s="21"/>
      <c r="X34" s="21"/>
      <c r="Y34" s="20"/>
    </row>
    <row r="35" spans="1:26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6" ht="24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</sheetData>
  <mergeCells count="26">
    <mergeCell ref="F2:H2"/>
    <mergeCell ref="S2:U2"/>
    <mergeCell ref="B4:F4"/>
    <mergeCell ref="H4:L4"/>
    <mergeCell ref="O4:S4"/>
    <mergeCell ref="U4:Y4"/>
    <mergeCell ref="Y5:Y6"/>
    <mergeCell ref="B5:B6"/>
    <mergeCell ref="C5:E5"/>
    <mergeCell ref="F5:F6"/>
    <mergeCell ref="H5:H6"/>
    <mergeCell ref="I5:K5"/>
    <mergeCell ref="L5:L6"/>
    <mergeCell ref="O5:O6"/>
    <mergeCell ref="P5:R5"/>
    <mergeCell ref="S5:S6"/>
    <mergeCell ref="U5:U6"/>
    <mergeCell ref="V5:X5"/>
    <mergeCell ref="B10:E10"/>
    <mergeCell ref="H10:K10"/>
    <mergeCell ref="O10:R10"/>
    <mergeCell ref="U10:X10"/>
    <mergeCell ref="B11:E11"/>
    <mergeCell ref="H11:K11"/>
    <mergeCell ref="O11:R11"/>
    <mergeCell ref="U11:X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L19" sqref="L19"/>
    </sheetView>
  </sheetViews>
  <sheetFormatPr baseColWidth="10" defaultRowHeight="15" x14ac:dyDescent="0.25"/>
  <sheetData>
    <row r="1" spans="1:9" ht="26.25" x14ac:dyDescent="0.4">
      <c r="A1" s="19"/>
      <c r="B1" s="19"/>
      <c r="C1" s="19"/>
      <c r="D1" s="19"/>
      <c r="E1" s="19"/>
      <c r="F1" s="19"/>
      <c r="G1" s="19"/>
      <c r="H1" s="19"/>
      <c r="I1" s="19"/>
    </row>
    <row r="2" spans="1:9" ht="15.75" thickBot="1" x14ac:dyDescent="0.3"/>
    <row r="3" spans="1:9" ht="21.75" thickBot="1" x14ac:dyDescent="0.4">
      <c r="E3" s="124" t="s">
        <v>74</v>
      </c>
      <c r="I3" s="125" t="e">
        <f>'Analisis WSP -Viña'!$AS$26</f>
        <v>#DIV/0!</v>
      </c>
    </row>
    <row r="23" spans="1:9" ht="26.25" x14ac:dyDescent="0.4">
      <c r="A23" s="19"/>
      <c r="B23" s="19"/>
      <c r="C23" s="19"/>
      <c r="D23" s="19"/>
      <c r="E23" s="19"/>
      <c r="F23" s="19"/>
      <c r="G23" s="19"/>
      <c r="H23" s="19"/>
      <c r="I23" s="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topLeftCell="A4" zoomScale="80" zoomScaleNormal="80" workbookViewId="0">
      <selection activeCell="AJ27" sqref="AJ27"/>
    </sheetView>
  </sheetViews>
  <sheetFormatPr baseColWidth="10" defaultRowHeight="15" x14ac:dyDescent="0.25"/>
  <cols>
    <col min="1" max="1" width="18.28515625" customWidth="1"/>
    <col min="2" max="20" width="4.7109375" customWidth="1"/>
    <col min="21" max="21" width="5" customWidth="1"/>
    <col min="22" max="22" width="6" customWidth="1"/>
    <col min="23" max="28" width="9.140625" customWidth="1"/>
    <col min="29" max="47" width="6.42578125" customWidth="1"/>
    <col min="48" max="256" width="9.140625" customWidth="1"/>
    <col min="257" max="257" width="15.5703125" customWidth="1"/>
    <col min="258" max="277" width="4.7109375" customWidth="1"/>
    <col min="278" max="278" width="6" customWidth="1"/>
    <col min="279" max="284" width="9.140625" customWidth="1"/>
    <col min="285" max="303" width="6.42578125" customWidth="1"/>
    <col min="304" max="512" width="9.140625" customWidth="1"/>
    <col min="513" max="513" width="15.5703125" customWidth="1"/>
    <col min="514" max="533" width="4.7109375" customWidth="1"/>
    <col min="534" max="534" width="6" customWidth="1"/>
    <col min="535" max="540" width="9.140625" customWidth="1"/>
    <col min="541" max="559" width="6.42578125" customWidth="1"/>
    <col min="560" max="768" width="9.140625" customWidth="1"/>
    <col min="769" max="769" width="15.5703125" customWidth="1"/>
    <col min="770" max="789" width="4.7109375" customWidth="1"/>
    <col min="790" max="790" width="6" customWidth="1"/>
    <col min="791" max="796" width="9.140625" customWidth="1"/>
    <col min="797" max="815" width="6.42578125" customWidth="1"/>
    <col min="816" max="1024" width="9.140625" customWidth="1"/>
    <col min="1025" max="1025" width="15.5703125" customWidth="1"/>
    <col min="1026" max="1045" width="4.7109375" customWidth="1"/>
    <col min="1046" max="1046" width="6" customWidth="1"/>
    <col min="1047" max="1052" width="9.140625" customWidth="1"/>
    <col min="1053" max="1071" width="6.42578125" customWidth="1"/>
    <col min="1072" max="1280" width="9.140625" customWidth="1"/>
    <col min="1281" max="1281" width="15.5703125" customWidth="1"/>
    <col min="1282" max="1301" width="4.7109375" customWidth="1"/>
    <col min="1302" max="1302" width="6" customWidth="1"/>
    <col min="1303" max="1308" width="9.140625" customWidth="1"/>
    <col min="1309" max="1327" width="6.42578125" customWidth="1"/>
    <col min="1328" max="1536" width="9.140625" customWidth="1"/>
    <col min="1537" max="1537" width="15.5703125" customWidth="1"/>
    <col min="1538" max="1557" width="4.7109375" customWidth="1"/>
    <col min="1558" max="1558" width="6" customWidth="1"/>
    <col min="1559" max="1564" width="9.140625" customWidth="1"/>
    <col min="1565" max="1583" width="6.42578125" customWidth="1"/>
    <col min="1584" max="1792" width="9.140625" customWidth="1"/>
    <col min="1793" max="1793" width="15.5703125" customWidth="1"/>
    <col min="1794" max="1813" width="4.7109375" customWidth="1"/>
    <col min="1814" max="1814" width="6" customWidth="1"/>
    <col min="1815" max="1820" width="9.140625" customWidth="1"/>
    <col min="1821" max="1839" width="6.42578125" customWidth="1"/>
    <col min="1840" max="2048" width="9.140625" customWidth="1"/>
    <col min="2049" max="2049" width="15.5703125" customWidth="1"/>
    <col min="2050" max="2069" width="4.7109375" customWidth="1"/>
    <col min="2070" max="2070" width="6" customWidth="1"/>
    <col min="2071" max="2076" width="9.140625" customWidth="1"/>
    <col min="2077" max="2095" width="6.42578125" customWidth="1"/>
    <col min="2096" max="2304" width="9.140625" customWidth="1"/>
    <col min="2305" max="2305" width="15.5703125" customWidth="1"/>
    <col min="2306" max="2325" width="4.7109375" customWidth="1"/>
    <col min="2326" max="2326" width="6" customWidth="1"/>
    <col min="2327" max="2332" width="9.140625" customWidth="1"/>
    <col min="2333" max="2351" width="6.42578125" customWidth="1"/>
    <col min="2352" max="2560" width="9.140625" customWidth="1"/>
    <col min="2561" max="2561" width="15.5703125" customWidth="1"/>
    <col min="2562" max="2581" width="4.7109375" customWidth="1"/>
    <col min="2582" max="2582" width="6" customWidth="1"/>
    <col min="2583" max="2588" width="9.140625" customWidth="1"/>
    <col min="2589" max="2607" width="6.42578125" customWidth="1"/>
    <col min="2608" max="2816" width="9.140625" customWidth="1"/>
    <col min="2817" max="2817" width="15.5703125" customWidth="1"/>
    <col min="2818" max="2837" width="4.7109375" customWidth="1"/>
    <col min="2838" max="2838" width="6" customWidth="1"/>
    <col min="2839" max="2844" width="9.140625" customWidth="1"/>
    <col min="2845" max="2863" width="6.42578125" customWidth="1"/>
    <col min="2864" max="3072" width="9.140625" customWidth="1"/>
    <col min="3073" max="3073" width="15.5703125" customWidth="1"/>
    <col min="3074" max="3093" width="4.7109375" customWidth="1"/>
    <col min="3094" max="3094" width="6" customWidth="1"/>
    <col min="3095" max="3100" width="9.140625" customWidth="1"/>
    <col min="3101" max="3119" width="6.42578125" customWidth="1"/>
    <col min="3120" max="3328" width="9.140625" customWidth="1"/>
    <col min="3329" max="3329" width="15.5703125" customWidth="1"/>
    <col min="3330" max="3349" width="4.7109375" customWidth="1"/>
    <col min="3350" max="3350" width="6" customWidth="1"/>
    <col min="3351" max="3356" width="9.140625" customWidth="1"/>
    <col min="3357" max="3375" width="6.42578125" customWidth="1"/>
    <col min="3376" max="3584" width="9.140625" customWidth="1"/>
    <col min="3585" max="3585" width="15.5703125" customWidth="1"/>
    <col min="3586" max="3605" width="4.7109375" customWidth="1"/>
    <col min="3606" max="3606" width="6" customWidth="1"/>
    <col min="3607" max="3612" width="9.140625" customWidth="1"/>
    <col min="3613" max="3631" width="6.42578125" customWidth="1"/>
    <col min="3632" max="3840" width="9.140625" customWidth="1"/>
    <col min="3841" max="3841" width="15.5703125" customWidth="1"/>
    <col min="3842" max="3861" width="4.7109375" customWidth="1"/>
    <col min="3862" max="3862" width="6" customWidth="1"/>
    <col min="3863" max="3868" width="9.140625" customWidth="1"/>
    <col min="3869" max="3887" width="6.42578125" customWidth="1"/>
    <col min="3888" max="4096" width="9.140625" customWidth="1"/>
    <col min="4097" max="4097" width="15.5703125" customWidth="1"/>
    <col min="4098" max="4117" width="4.7109375" customWidth="1"/>
    <col min="4118" max="4118" width="6" customWidth="1"/>
    <col min="4119" max="4124" width="9.140625" customWidth="1"/>
    <col min="4125" max="4143" width="6.42578125" customWidth="1"/>
    <col min="4144" max="4352" width="9.140625" customWidth="1"/>
    <col min="4353" max="4353" width="15.5703125" customWidth="1"/>
    <col min="4354" max="4373" width="4.7109375" customWidth="1"/>
    <col min="4374" max="4374" width="6" customWidth="1"/>
    <col min="4375" max="4380" width="9.140625" customWidth="1"/>
    <col min="4381" max="4399" width="6.42578125" customWidth="1"/>
    <col min="4400" max="4608" width="9.140625" customWidth="1"/>
    <col min="4609" max="4609" width="15.5703125" customWidth="1"/>
    <col min="4610" max="4629" width="4.7109375" customWidth="1"/>
    <col min="4630" max="4630" width="6" customWidth="1"/>
    <col min="4631" max="4636" width="9.140625" customWidth="1"/>
    <col min="4637" max="4655" width="6.42578125" customWidth="1"/>
    <col min="4656" max="4864" width="9.140625" customWidth="1"/>
    <col min="4865" max="4865" width="15.5703125" customWidth="1"/>
    <col min="4866" max="4885" width="4.7109375" customWidth="1"/>
    <col min="4886" max="4886" width="6" customWidth="1"/>
    <col min="4887" max="4892" width="9.140625" customWidth="1"/>
    <col min="4893" max="4911" width="6.42578125" customWidth="1"/>
    <col min="4912" max="5120" width="9.140625" customWidth="1"/>
    <col min="5121" max="5121" width="15.5703125" customWidth="1"/>
    <col min="5122" max="5141" width="4.7109375" customWidth="1"/>
    <col min="5142" max="5142" width="6" customWidth="1"/>
    <col min="5143" max="5148" width="9.140625" customWidth="1"/>
    <col min="5149" max="5167" width="6.42578125" customWidth="1"/>
    <col min="5168" max="5376" width="9.140625" customWidth="1"/>
    <col min="5377" max="5377" width="15.5703125" customWidth="1"/>
    <col min="5378" max="5397" width="4.7109375" customWidth="1"/>
    <col min="5398" max="5398" width="6" customWidth="1"/>
    <col min="5399" max="5404" width="9.140625" customWidth="1"/>
    <col min="5405" max="5423" width="6.42578125" customWidth="1"/>
    <col min="5424" max="5632" width="9.140625" customWidth="1"/>
    <col min="5633" max="5633" width="15.5703125" customWidth="1"/>
    <col min="5634" max="5653" width="4.7109375" customWidth="1"/>
    <col min="5654" max="5654" width="6" customWidth="1"/>
    <col min="5655" max="5660" width="9.140625" customWidth="1"/>
    <col min="5661" max="5679" width="6.42578125" customWidth="1"/>
    <col min="5680" max="5888" width="9.140625" customWidth="1"/>
    <col min="5889" max="5889" width="15.5703125" customWidth="1"/>
    <col min="5890" max="5909" width="4.7109375" customWidth="1"/>
    <col min="5910" max="5910" width="6" customWidth="1"/>
    <col min="5911" max="5916" width="9.140625" customWidth="1"/>
    <col min="5917" max="5935" width="6.42578125" customWidth="1"/>
    <col min="5936" max="6144" width="9.140625" customWidth="1"/>
    <col min="6145" max="6145" width="15.5703125" customWidth="1"/>
    <col min="6146" max="6165" width="4.7109375" customWidth="1"/>
    <col min="6166" max="6166" width="6" customWidth="1"/>
    <col min="6167" max="6172" width="9.140625" customWidth="1"/>
    <col min="6173" max="6191" width="6.42578125" customWidth="1"/>
    <col min="6192" max="6400" width="9.140625" customWidth="1"/>
    <col min="6401" max="6401" width="15.5703125" customWidth="1"/>
    <col min="6402" max="6421" width="4.7109375" customWidth="1"/>
    <col min="6422" max="6422" width="6" customWidth="1"/>
    <col min="6423" max="6428" width="9.140625" customWidth="1"/>
    <col min="6429" max="6447" width="6.42578125" customWidth="1"/>
    <col min="6448" max="6656" width="9.140625" customWidth="1"/>
    <col min="6657" max="6657" width="15.5703125" customWidth="1"/>
    <col min="6658" max="6677" width="4.7109375" customWidth="1"/>
    <col min="6678" max="6678" width="6" customWidth="1"/>
    <col min="6679" max="6684" width="9.140625" customWidth="1"/>
    <col min="6685" max="6703" width="6.42578125" customWidth="1"/>
    <col min="6704" max="6912" width="9.140625" customWidth="1"/>
    <col min="6913" max="6913" width="15.5703125" customWidth="1"/>
    <col min="6914" max="6933" width="4.7109375" customWidth="1"/>
    <col min="6934" max="6934" width="6" customWidth="1"/>
    <col min="6935" max="6940" width="9.140625" customWidth="1"/>
    <col min="6941" max="6959" width="6.42578125" customWidth="1"/>
    <col min="6960" max="7168" width="9.140625" customWidth="1"/>
    <col min="7169" max="7169" width="15.5703125" customWidth="1"/>
    <col min="7170" max="7189" width="4.7109375" customWidth="1"/>
    <col min="7190" max="7190" width="6" customWidth="1"/>
    <col min="7191" max="7196" width="9.140625" customWidth="1"/>
    <col min="7197" max="7215" width="6.42578125" customWidth="1"/>
    <col min="7216" max="7424" width="9.140625" customWidth="1"/>
    <col min="7425" max="7425" width="15.5703125" customWidth="1"/>
    <col min="7426" max="7445" width="4.7109375" customWidth="1"/>
    <col min="7446" max="7446" width="6" customWidth="1"/>
    <col min="7447" max="7452" width="9.140625" customWidth="1"/>
    <col min="7453" max="7471" width="6.42578125" customWidth="1"/>
    <col min="7472" max="7680" width="9.140625" customWidth="1"/>
    <col min="7681" max="7681" width="15.5703125" customWidth="1"/>
    <col min="7682" max="7701" width="4.7109375" customWidth="1"/>
    <col min="7702" max="7702" width="6" customWidth="1"/>
    <col min="7703" max="7708" width="9.140625" customWidth="1"/>
    <col min="7709" max="7727" width="6.42578125" customWidth="1"/>
    <col min="7728" max="7936" width="9.140625" customWidth="1"/>
    <col min="7937" max="7937" width="15.5703125" customWidth="1"/>
    <col min="7938" max="7957" width="4.7109375" customWidth="1"/>
    <col min="7958" max="7958" width="6" customWidth="1"/>
    <col min="7959" max="7964" width="9.140625" customWidth="1"/>
    <col min="7965" max="7983" width="6.42578125" customWidth="1"/>
    <col min="7984" max="8192" width="9.140625" customWidth="1"/>
    <col min="8193" max="8193" width="15.5703125" customWidth="1"/>
    <col min="8194" max="8213" width="4.7109375" customWidth="1"/>
    <col min="8214" max="8214" width="6" customWidth="1"/>
    <col min="8215" max="8220" width="9.140625" customWidth="1"/>
    <col min="8221" max="8239" width="6.42578125" customWidth="1"/>
    <col min="8240" max="8448" width="9.140625" customWidth="1"/>
    <col min="8449" max="8449" width="15.5703125" customWidth="1"/>
    <col min="8450" max="8469" width="4.7109375" customWidth="1"/>
    <col min="8470" max="8470" width="6" customWidth="1"/>
    <col min="8471" max="8476" width="9.140625" customWidth="1"/>
    <col min="8477" max="8495" width="6.42578125" customWidth="1"/>
    <col min="8496" max="8704" width="9.140625" customWidth="1"/>
    <col min="8705" max="8705" width="15.5703125" customWidth="1"/>
    <col min="8706" max="8725" width="4.7109375" customWidth="1"/>
    <col min="8726" max="8726" width="6" customWidth="1"/>
    <col min="8727" max="8732" width="9.140625" customWidth="1"/>
    <col min="8733" max="8751" width="6.42578125" customWidth="1"/>
    <col min="8752" max="8960" width="9.140625" customWidth="1"/>
    <col min="8961" max="8961" width="15.5703125" customWidth="1"/>
    <col min="8962" max="8981" width="4.7109375" customWidth="1"/>
    <col min="8982" max="8982" width="6" customWidth="1"/>
    <col min="8983" max="8988" width="9.140625" customWidth="1"/>
    <col min="8989" max="9007" width="6.42578125" customWidth="1"/>
    <col min="9008" max="9216" width="9.140625" customWidth="1"/>
    <col min="9217" max="9217" width="15.5703125" customWidth="1"/>
    <col min="9218" max="9237" width="4.7109375" customWidth="1"/>
    <col min="9238" max="9238" width="6" customWidth="1"/>
    <col min="9239" max="9244" width="9.140625" customWidth="1"/>
    <col min="9245" max="9263" width="6.42578125" customWidth="1"/>
    <col min="9264" max="9472" width="9.140625" customWidth="1"/>
    <col min="9473" max="9473" width="15.5703125" customWidth="1"/>
    <col min="9474" max="9493" width="4.7109375" customWidth="1"/>
    <col min="9494" max="9494" width="6" customWidth="1"/>
    <col min="9495" max="9500" width="9.140625" customWidth="1"/>
    <col min="9501" max="9519" width="6.42578125" customWidth="1"/>
    <col min="9520" max="9728" width="9.140625" customWidth="1"/>
    <col min="9729" max="9729" width="15.5703125" customWidth="1"/>
    <col min="9730" max="9749" width="4.7109375" customWidth="1"/>
    <col min="9750" max="9750" width="6" customWidth="1"/>
    <col min="9751" max="9756" width="9.140625" customWidth="1"/>
    <col min="9757" max="9775" width="6.42578125" customWidth="1"/>
    <col min="9776" max="9984" width="9.140625" customWidth="1"/>
    <col min="9985" max="9985" width="15.5703125" customWidth="1"/>
    <col min="9986" max="10005" width="4.7109375" customWidth="1"/>
    <col min="10006" max="10006" width="6" customWidth="1"/>
    <col min="10007" max="10012" width="9.140625" customWidth="1"/>
    <col min="10013" max="10031" width="6.42578125" customWidth="1"/>
    <col min="10032" max="10240" width="9.140625" customWidth="1"/>
    <col min="10241" max="10241" width="15.5703125" customWidth="1"/>
    <col min="10242" max="10261" width="4.7109375" customWidth="1"/>
    <col min="10262" max="10262" width="6" customWidth="1"/>
    <col min="10263" max="10268" width="9.140625" customWidth="1"/>
    <col min="10269" max="10287" width="6.42578125" customWidth="1"/>
    <col min="10288" max="10496" width="9.140625" customWidth="1"/>
    <col min="10497" max="10497" width="15.5703125" customWidth="1"/>
    <col min="10498" max="10517" width="4.7109375" customWidth="1"/>
    <col min="10518" max="10518" width="6" customWidth="1"/>
    <col min="10519" max="10524" width="9.140625" customWidth="1"/>
    <col min="10525" max="10543" width="6.42578125" customWidth="1"/>
    <col min="10544" max="10752" width="9.140625" customWidth="1"/>
    <col min="10753" max="10753" width="15.5703125" customWidth="1"/>
    <col min="10754" max="10773" width="4.7109375" customWidth="1"/>
    <col min="10774" max="10774" width="6" customWidth="1"/>
    <col min="10775" max="10780" width="9.140625" customWidth="1"/>
    <col min="10781" max="10799" width="6.42578125" customWidth="1"/>
    <col min="10800" max="11008" width="9.140625" customWidth="1"/>
    <col min="11009" max="11009" width="15.5703125" customWidth="1"/>
    <col min="11010" max="11029" width="4.7109375" customWidth="1"/>
    <col min="11030" max="11030" width="6" customWidth="1"/>
    <col min="11031" max="11036" width="9.140625" customWidth="1"/>
    <col min="11037" max="11055" width="6.42578125" customWidth="1"/>
    <col min="11056" max="11264" width="9.140625" customWidth="1"/>
    <col min="11265" max="11265" width="15.5703125" customWidth="1"/>
    <col min="11266" max="11285" width="4.7109375" customWidth="1"/>
    <col min="11286" max="11286" width="6" customWidth="1"/>
    <col min="11287" max="11292" width="9.140625" customWidth="1"/>
    <col min="11293" max="11311" width="6.42578125" customWidth="1"/>
    <col min="11312" max="11520" width="9.140625" customWidth="1"/>
    <col min="11521" max="11521" width="15.5703125" customWidth="1"/>
    <col min="11522" max="11541" width="4.7109375" customWidth="1"/>
    <col min="11542" max="11542" width="6" customWidth="1"/>
    <col min="11543" max="11548" width="9.140625" customWidth="1"/>
    <col min="11549" max="11567" width="6.42578125" customWidth="1"/>
    <col min="11568" max="11776" width="9.140625" customWidth="1"/>
    <col min="11777" max="11777" width="15.5703125" customWidth="1"/>
    <col min="11778" max="11797" width="4.7109375" customWidth="1"/>
    <col min="11798" max="11798" width="6" customWidth="1"/>
    <col min="11799" max="11804" width="9.140625" customWidth="1"/>
    <col min="11805" max="11823" width="6.42578125" customWidth="1"/>
    <col min="11824" max="12032" width="9.140625" customWidth="1"/>
    <col min="12033" max="12033" width="15.5703125" customWidth="1"/>
    <col min="12034" max="12053" width="4.7109375" customWidth="1"/>
    <col min="12054" max="12054" width="6" customWidth="1"/>
    <col min="12055" max="12060" width="9.140625" customWidth="1"/>
    <col min="12061" max="12079" width="6.42578125" customWidth="1"/>
    <col min="12080" max="12288" width="9.140625" customWidth="1"/>
    <col min="12289" max="12289" width="15.5703125" customWidth="1"/>
    <col min="12290" max="12309" width="4.7109375" customWidth="1"/>
    <col min="12310" max="12310" width="6" customWidth="1"/>
    <col min="12311" max="12316" width="9.140625" customWidth="1"/>
    <col min="12317" max="12335" width="6.42578125" customWidth="1"/>
    <col min="12336" max="12544" width="9.140625" customWidth="1"/>
    <col min="12545" max="12545" width="15.5703125" customWidth="1"/>
    <col min="12546" max="12565" width="4.7109375" customWidth="1"/>
    <col min="12566" max="12566" width="6" customWidth="1"/>
    <col min="12567" max="12572" width="9.140625" customWidth="1"/>
    <col min="12573" max="12591" width="6.42578125" customWidth="1"/>
    <col min="12592" max="12800" width="9.140625" customWidth="1"/>
    <col min="12801" max="12801" width="15.5703125" customWidth="1"/>
    <col min="12802" max="12821" width="4.7109375" customWidth="1"/>
    <col min="12822" max="12822" width="6" customWidth="1"/>
    <col min="12823" max="12828" width="9.140625" customWidth="1"/>
    <col min="12829" max="12847" width="6.42578125" customWidth="1"/>
    <col min="12848" max="13056" width="9.140625" customWidth="1"/>
    <col min="13057" max="13057" width="15.5703125" customWidth="1"/>
    <col min="13058" max="13077" width="4.7109375" customWidth="1"/>
    <col min="13078" max="13078" width="6" customWidth="1"/>
    <col min="13079" max="13084" width="9.140625" customWidth="1"/>
    <col min="13085" max="13103" width="6.42578125" customWidth="1"/>
    <col min="13104" max="13312" width="9.140625" customWidth="1"/>
    <col min="13313" max="13313" width="15.5703125" customWidth="1"/>
    <col min="13314" max="13333" width="4.7109375" customWidth="1"/>
    <col min="13334" max="13334" width="6" customWidth="1"/>
    <col min="13335" max="13340" width="9.140625" customWidth="1"/>
    <col min="13341" max="13359" width="6.42578125" customWidth="1"/>
    <col min="13360" max="13568" width="9.140625" customWidth="1"/>
    <col min="13569" max="13569" width="15.5703125" customWidth="1"/>
    <col min="13570" max="13589" width="4.7109375" customWidth="1"/>
    <col min="13590" max="13590" width="6" customWidth="1"/>
    <col min="13591" max="13596" width="9.140625" customWidth="1"/>
    <col min="13597" max="13615" width="6.42578125" customWidth="1"/>
    <col min="13616" max="13824" width="9.140625" customWidth="1"/>
    <col min="13825" max="13825" width="15.5703125" customWidth="1"/>
    <col min="13826" max="13845" width="4.7109375" customWidth="1"/>
    <col min="13846" max="13846" width="6" customWidth="1"/>
    <col min="13847" max="13852" width="9.140625" customWidth="1"/>
    <col min="13853" max="13871" width="6.42578125" customWidth="1"/>
    <col min="13872" max="14080" width="9.140625" customWidth="1"/>
    <col min="14081" max="14081" width="15.5703125" customWidth="1"/>
    <col min="14082" max="14101" width="4.7109375" customWidth="1"/>
    <col min="14102" max="14102" width="6" customWidth="1"/>
    <col min="14103" max="14108" width="9.140625" customWidth="1"/>
    <col min="14109" max="14127" width="6.42578125" customWidth="1"/>
    <col min="14128" max="14336" width="9.140625" customWidth="1"/>
    <col min="14337" max="14337" width="15.5703125" customWidth="1"/>
    <col min="14338" max="14357" width="4.7109375" customWidth="1"/>
    <col min="14358" max="14358" width="6" customWidth="1"/>
    <col min="14359" max="14364" width="9.140625" customWidth="1"/>
    <col min="14365" max="14383" width="6.42578125" customWidth="1"/>
    <col min="14384" max="14592" width="9.140625" customWidth="1"/>
    <col min="14593" max="14593" width="15.5703125" customWidth="1"/>
    <col min="14594" max="14613" width="4.7109375" customWidth="1"/>
    <col min="14614" max="14614" width="6" customWidth="1"/>
    <col min="14615" max="14620" width="9.140625" customWidth="1"/>
    <col min="14621" max="14639" width="6.42578125" customWidth="1"/>
    <col min="14640" max="14848" width="9.140625" customWidth="1"/>
    <col min="14849" max="14849" width="15.5703125" customWidth="1"/>
    <col min="14850" max="14869" width="4.7109375" customWidth="1"/>
    <col min="14870" max="14870" width="6" customWidth="1"/>
    <col min="14871" max="14876" width="9.140625" customWidth="1"/>
    <col min="14877" max="14895" width="6.42578125" customWidth="1"/>
    <col min="14896" max="15104" width="9.140625" customWidth="1"/>
    <col min="15105" max="15105" width="15.5703125" customWidth="1"/>
    <col min="15106" max="15125" width="4.7109375" customWidth="1"/>
    <col min="15126" max="15126" width="6" customWidth="1"/>
    <col min="15127" max="15132" width="9.140625" customWidth="1"/>
    <col min="15133" max="15151" width="6.42578125" customWidth="1"/>
    <col min="15152" max="15360" width="9.140625" customWidth="1"/>
    <col min="15361" max="15361" width="15.5703125" customWidth="1"/>
    <col min="15362" max="15381" width="4.7109375" customWidth="1"/>
    <col min="15382" max="15382" width="6" customWidth="1"/>
    <col min="15383" max="15388" width="9.140625" customWidth="1"/>
    <col min="15389" max="15407" width="6.42578125" customWidth="1"/>
    <col min="15408" max="15616" width="9.140625" customWidth="1"/>
    <col min="15617" max="15617" width="15.5703125" customWidth="1"/>
    <col min="15618" max="15637" width="4.7109375" customWidth="1"/>
    <col min="15638" max="15638" width="6" customWidth="1"/>
    <col min="15639" max="15644" width="9.140625" customWidth="1"/>
    <col min="15645" max="15663" width="6.42578125" customWidth="1"/>
    <col min="15664" max="15872" width="9.140625" customWidth="1"/>
    <col min="15873" max="15873" width="15.5703125" customWidth="1"/>
    <col min="15874" max="15893" width="4.7109375" customWidth="1"/>
    <col min="15894" max="15894" width="6" customWidth="1"/>
    <col min="15895" max="15900" width="9.140625" customWidth="1"/>
    <col min="15901" max="15919" width="6.42578125" customWidth="1"/>
    <col min="15920" max="16128" width="9.140625" customWidth="1"/>
    <col min="16129" max="16129" width="15.5703125" customWidth="1"/>
    <col min="16130" max="16149" width="4.7109375" customWidth="1"/>
    <col min="16150" max="16150" width="6" customWidth="1"/>
    <col min="16151" max="16156" width="9.140625" customWidth="1"/>
    <col min="16157" max="16175" width="6.42578125" customWidth="1"/>
    <col min="16176" max="16384" width="9.140625" customWidth="1"/>
  </cols>
  <sheetData>
    <row r="1" spans="1:52" ht="18" x14ac:dyDescent="0.25">
      <c r="A1" s="25"/>
      <c r="B1" s="26"/>
      <c r="C1" s="26"/>
      <c r="D1" s="26"/>
      <c r="E1" s="26"/>
      <c r="F1" s="26"/>
      <c r="G1" s="26"/>
      <c r="H1" s="26"/>
      <c r="I1" s="26"/>
      <c r="J1" s="22"/>
      <c r="K1" s="27" t="s">
        <v>17</v>
      </c>
      <c r="R1" s="23"/>
      <c r="V1" s="24"/>
    </row>
    <row r="2" spans="1:52" ht="8.25" customHeight="1" thickBot="1" x14ac:dyDescent="0.3"/>
    <row r="3" spans="1:52" ht="15.75" thickBot="1" x14ac:dyDescent="0.3">
      <c r="A3" s="23" t="s">
        <v>18</v>
      </c>
      <c r="B3" s="145"/>
      <c r="C3" s="146"/>
      <c r="E3" s="147" t="s">
        <v>28</v>
      </c>
      <c r="F3" s="147"/>
      <c r="G3" s="148"/>
      <c r="H3" s="149"/>
      <c r="I3" s="149"/>
      <c r="J3" s="149"/>
      <c r="K3" s="149"/>
      <c r="L3" s="149"/>
      <c r="M3" s="149"/>
      <c r="N3" s="150"/>
      <c r="P3" s="47" t="s">
        <v>19</v>
      </c>
      <c r="R3" s="151" t="s">
        <v>75</v>
      </c>
      <c r="S3" s="152"/>
      <c r="T3" s="152"/>
      <c r="U3" s="153"/>
    </row>
    <row r="4" spans="1:52" ht="9" customHeight="1" thickBot="1" x14ac:dyDescent="0.3">
      <c r="X4" s="28"/>
      <c r="Y4" s="28"/>
      <c r="AA4" s="29"/>
    </row>
    <row r="5" spans="1:52" ht="16.5" thickBot="1" x14ac:dyDescent="0.3">
      <c r="A5" s="23" t="s">
        <v>20</v>
      </c>
      <c r="B5" s="140"/>
      <c r="C5" s="141"/>
      <c r="D5" s="141"/>
      <c r="E5" s="141"/>
      <c r="F5" s="141"/>
      <c r="G5" s="141"/>
      <c r="H5" s="142"/>
      <c r="J5" s="31" t="s">
        <v>21</v>
      </c>
      <c r="M5" s="32"/>
      <c r="N5" s="33" t="s">
        <v>22</v>
      </c>
      <c r="P5" s="23" t="s">
        <v>23</v>
      </c>
      <c r="R5" s="30"/>
      <c r="S5" s="143"/>
      <c r="T5" s="144"/>
      <c r="U5" s="33" t="s">
        <v>22</v>
      </c>
      <c r="X5" s="34"/>
      <c r="Y5" s="28"/>
      <c r="AA5" s="29"/>
    </row>
    <row r="6" spans="1:52" ht="9.75" customHeight="1" thickBot="1" x14ac:dyDescent="0.3">
      <c r="B6" s="35"/>
      <c r="C6" s="35"/>
      <c r="D6" s="35"/>
      <c r="E6" s="35"/>
      <c r="F6" s="35"/>
      <c r="G6" s="35"/>
      <c r="H6" s="35"/>
      <c r="I6" s="35"/>
      <c r="X6" s="34"/>
      <c r="Y6" s="28"/>
      <c r="AA6" s="29"/>
    </row>
    <row r="7" spans="1:52" ht="16.5" thickBot="1" x14ac:dyDescent="0.3">
      <c r="A7" s="23" t="s">
        <v>24</v>
      </c>
      <c r="B7" s="36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X7" s="34"/>
      <c r="Y7" s="28"/>
      <c r="AA7" s="29"/>
      <c r="AD7" t="s">
        <v>79</v>
      </c>
      <c r="AG7" t="s">
        <v>80</v>
      </c>
    </row>
    <row r="8" spans="1:52" ht="9" customHeight="1" x14ac:dyDescent="0.25">
      <c r="X8" s="28"/>
    </row>
    <row r="9" spans="1:52" ht="23.25" customHeight="1" x14ac:dyDescent="0.25">
      <c r="A9" s="38" t="s">
        <v>26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X9" s="28"/>
      <c r="Z9">
        <v>0.6</v>
      </c>
      <c r="AA9" s="45" t="e">
        <f t="shared" ref="AA9:AA29" si="0">AE9/$AE$29</f>
        <v>#DIV/0!</v>
      </c>
      <c r="AB9" s="45" t="e">
        <f t="shared" ref="AB9:AB28" si="1">AC9/$AC$30</f>
        <v>#DIV/0!</v>
      </c>
      <c r="AC9">
        <f>AD9*(-1)</f>
        <v>0</v>
      </c>
      <c r="AD9" s="41">
        <f>B10</f>
        <v>0</v>
      </c>
      <c r="AE9">
        <f t="shared" ref="AE9:AE28" si="2">AG9</f>
        <v>0</v>
      </c>
      <c r="AG9" s="39">
        <f>B9</f>
        <v>0</v>
      </c>
      <c r="AX9" s="40"/>
      <c r="AY9" s="40"/>
      <c r="AZ9" s="40"/>
    </row>
    <row r="10" spans="1:52" ht="18.75" customHeight="1" x14ac:dyDescent="0.25">
      <c r="A10" s="38" t="s">
        <v>27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42"/>
      <c r="X10" s="28"/>
      <c r="Z10">
        <v>0.8</v>
      </c>
      <c r="AA10" s="45" t="e">
        <f t="shared" si="0"/>
        <v>#DIV/0!</v>
      </c>
      <c r="AB10" s="45" t="e">
        <f t="shared" si="1"/>
        <v>#DIV/0!</v>
      </c>
      <c r="AC10">
        <f t="shared" ref="AC10:AC28" si="3">AD10*(-1)</f>
        <v>0</v>
      </c>
      <c r="AD10" s="41">
        <f>C10</f>
        <v>0</v>
      </c>
      <c r="AE10">
        <f t="shared" si="2"/>
        <v>0</v>
      </c>
      <c r="AG10" s="39">
        <f>C9</f>
        <v>0</v>
      </c>
      <c r="AX10" s="40"/>
      <c r="AY10" s="40"/>
      <c r="AZ10" s="40"/>
    </row>
    <row r="11" spans="1:52" x14ac:dyDescent="0.25">
      <c r="A11" t="s">
        <v>25</v>
      </c>
      <c r="B11" s="43">
        <v>0.64</v>
      </c>
      <c r="C11" s="43">
        <v>0.82</v>
      </c>
      <c r="D11" s="43">
        <v>1.03</v>
      </c>
      <c r="E11" s="43">
        <v>1.21</v>
      </c>
      <c r="F11" s="43">
        <v>1.43</v>
      </c>
      <c r="G11" s="43">
        <v>1.61</v>
      </c>
      <c r="H11" s="43">
        <v>1.79</v>
      </c>
      <c r="I11" s="43">
        <v>1.98</v>
      </c>
      <c r="J11" s="43">
        <v>2.17</v>
      </c>
      <c r="K11" s="43">
        <v>2.37</v>
      </c>
      <c r="L11" s="43">
        <v>2.56</v>
      </c>
      <c r="M11" s="43">
        <v>2.76</v>
      </c>
      <c r="N11" s="43">
        <v>2.96</v>
      </c>
      <c r="O11" s="43">
        <v>3.16</v>
      </c>
      <c r="P11" s="43">
        <v>3.35</v>
      </c>
      <c r="Q11" s="43">
        <v>3.55</v>
      </c>
      <c r="R11" s="43">
        <v>3.75</v>
      </c>
      <c r="S11" s="43">
        <v>3.94</v>
      </c>
      <c r="T11" s="43">
        <v>4.1399999999999997</v>
      </c>
      <c r="U11" s="43">
        <v>4.34</v>
      </c>
      <c r="X11" s="28"/>
      <c r="Z11">
        <v>1</v>
      </c>
      <c r="AA11" s="45" t="e">
        <f t="shared" si="0"/>
        <v>#DIV/0!</v>
      </c>
      <c r="AB11" s="45" t="e">
        <f t="shared" si="1"/>
        <v>#DIV/0!</v>
      </c>
      <c r="AC11">
        <f t="shared" si="3"/>
        <v>0</v>
      </c>
      <c r="AD11" s="41">
        <f>D10</f>
        <v>0</v>
      </c>
      <c r="AE11">
        <f t="shared" si="2"/>
        <v>0</v>
      </c>
      <c r="AG11" s="39">
        <f>D9</f>
        <v>0</v>
      </c>
    </row>
    <row r="12" spans="1:52" x14ac:dyDescent="0.25">
      <c r="P12" t="s">
        <v>29</v>
      </c>
      <c r="U12" s="44">
        <f>SUM(B9:U10)</f>
        <v>0</v>
      </c>
      <c r="X12" s="28"/>
      <c r="Z12">
        <v>1.2</v>
      </c>
      <c r="AA12" s="45" t="e">
        <f t="shared" si="0"/>
        <v>#DIV/0!</v>
      </c>
      <c r="AB12" s="45" t="e">
        <f t="shared" si="1"/>
        <v>#DIV/0!</v>
      </c>
      <c r="AC12">
        <f t="shared" si="3"/>
        <v>0</v>
      </c>
      <c r="AD12" s="41">
        <f>E10</f>
        <v>0</v>
      </c>
      <c r="AE12">
        <f t="shared" si="2"/>
        <v>0</v>
      </c>
      <c r="AG12" s="39">
        <f>E9</f>
        <v>0</v>
      </c>
    </row>
    <row r="13" spans="1:52" x14ac:dyDescent="0.25">
      <c r="Z13">
        <v>1.4</v>
      </c>
      <c r="AA13" s="45" t="e">
        <f t="shared" si="0"/>
        <v>#DIV/0!</v>
      </c>
      <c r="AB13" s="45" t="e">
        <f t="shared" si="1"/>
        <v>#DIV/0!</v>
      </c>
      <c r="AC13">
        <f t="shared" si="3"/>
        <v>0</v>
      </c>
      <c r="AD13" s="41">
        <f>F10</f>
        <v>0</v>
      </c>
      <c r="AE13">
        <f t="shared" si="2"/>
        <v>0</v>
      </c>
      <c r="AG13" s="39">
        <f>F9</f>
        <v>0</v>
      </c>
    </row>
    <row r="14" spans="1:52" x14ac:dyDescent="0.25">
      <c r="Z14">
        <v>1.6</v>
      </c>
      <c r="AA14" s="45" t="e">
        <f t="shared" si="0"/>
        <v>#DIV/0!</v>
      </c>
      <c r="AB14" s="45" t="e">
        <f t="shared" si="1"/>
        <v>#DIV/0!</v>
      </c>
      <c r="AC14">
        <f t="shared" si="3"/>
        <v>0</v>
      </c>
      <c r="AD14" s="41">
        <f>G10</f>
        <v>0</v>
      </c>
      <c r="AE14">
        <f t="shared" si="2"/>
        <v>0</v>
      </c>
      <c r="AG14" s="39">
        <f>G9</f>
        <v>0</v>
      </c>
      <c r="AH14" s="40"/>
    </row>
    <row r="15" spans="1:52" x14ac:dyDescent="0.25">
      <c r="Z15">
        <v>1.8</v>
      </c>
      <c r="AA15" s="45" t="e">
        <f t="shared" si="0"/>
        <v>#DIV/0!</v>
      </c>
      <c r="AB15" s="45" t="e">
        <f t="shared" si="1"/>
        <v>#DIV/0!</v>
      </c>
      <c r="AC15">
        <f t="shared" si="3"/>
        <v>0</v>
      </c>
      <c r="AD15" s="41">
        <f>H10</f>
        <v>0</v>
      </c>
      <c r="AE15">
        <f t="shared" si="2"/>
        <v>0</v>
      </c>
      <c r="AG15" s="39">
        <f>H9</f>
        <v>0</v>
      </c>
      <c r="AH15" s="40"/>
    </row>
    <row r="16" spans="1:52" x14ac:dyDescent="0.25">
      <c r="Z16">
        <v>2</v>
      </c>
      <c r="AA16" s="45" t="e">
        <f t="shared" si="0"/>
        <v>#DIV/0!</v>
      </c>
      <c r="AB16" s="45" t="e">
        <f t="shared" si="1"/>
        <v>#DIV/0!</v>
      </c>
      <c r="AC16">
        <f t="shared" si="3"/>
        <v>0</v>
      </c>
      <c r="AD16" s="41">
        <f>I10</f>
        <v>0</v>
      </c>
      <c r="AE16">
        <f t="shared" si="2"/>
        <v>0</v>
      </c>
      <c r="AG16" s="39">
        <f>I9</f>
        <v>0</v>
      </c>
    </row>
    <row r="17" spans="26:33" x14ac:dyDescent="0.25">
      <c r="Z17">
        <v>2.2000000000000002</v>
      </c>
      <c r="AA17" s="45" t="e">
        <f t="shared" si="0"/>
        <v>#DIV/0!</v>
      </c>
      <c r="AB17" s="45" t="e">
        <f t="shared" si="1"/>
        <v>#DIV/0!</v>
      </c>
      <c r="AC17">
        <f t="shared" si="3"/>
        <v>0</v>
      </c>
      <c r="AD17" s="41">
        <f>J10</f>
        <v>0</v>
      </c>
      <c r="AE17">
        <f t="shared" si="2"/>
        <v>0</v>
      </c>
      <c r="AG17" s="39">
        <f>J9</f>
        <v>0</v>
      </c>
    </row>
    <row r="18" spans="26:33" x14ac:dyDescent="0.25">
      <c r="Z18">
        <v>2.4</v>
      </c>
      <c r="AA18" s="45" t="e">
        <f t="shared" si="0"/>
        <v>#DIV/0!</v>
      </c>
      <c r="AB18" s="45" t="e">
        <f t="shared" si="1"/>
        <v>#DIV/0!</v>
      </c>
      <c r="AC18">
        <f t="shared" si="3"/>
        <v>0</v>
      </c>
      <c r="AD18" s="41">
        <f>K10</f>
        <v>0</v>
      </c>
      <c r="AE18">
        <f t="shared" si="2"/>
        <v>0</v>
      </c>
      <c r="AG18" s="39">
        <f>K9</f>
        <v>0</v>
      </c>
    </row>
    <row r="19" spans="26:33" x14ac:dyDescent="0.25">
      <c r="Z19">
        <v>2.6</v>
      </c>
      <c r="AA19" s="45" t="e">
        <f t="shared" si="0"/>
        <v>#DIV/0!</v>
      </c>
      <c r="AB19" s="45" t="e">
        <f t="shared" si="1"/>
        <v>#DIV/0!</v>
      </c>
      <c r="AC19">
        <f t="shared" si="3"/>
        <v>0</v>
      </c>
      <c r="AD19" s="41">
        <f>L10</f>
        <v>0</v>
      </c>
      <c r="AE19">
        <f t="shared" si="2"/>
        <v>0</v>
      </c>
      <c r="AG19" s="39">
        <f>L9</f>
        <v>0</v>
      </c>
    </row>
    <row r="20" spans="26:33" x14ac:dyDescent="0.25">
      <c r="Z20">
        <v>2.8</v>
      </c>
      <c r="AA20" s="45" t="e">
        <f t="shared" si="0"/>
        <v>#DIV/0!</v>
      </c>
      <c r="AB20" s="45" t="e">
        <f t="shared" si="1"/>
        <v>#DIV/0!</v>
      </c>
      <c r="AC20">
        <f t="shared" si="3"/>
        <v>0</v>
      </c>
      <c r="AD20" s="41">
        <f>M10</f>
        <v>0</v>
      </c>
      <c r="AE20">
        <f t="shared" si="2"/>
        <v>0</v>
      </c>
      <c r="AG20" s="39">
        <f>M9</f>
        <v>0</v>
      </c>
    </row>
    <row r="21" spans="26:33" x14ac:dyDescent="0.25">
      <c r="Z21">
        <v>3</v>
      </c>
      <c r="AA21" s="45" t="e">
        <f t="shared" si="0"/>
        <v>#DIV/0!</v>
      </c>
      <c r="AB21" s="45" t="e">
        <f t="shared" si="1"/>
        <v>#DIV/0!</v>
      </c>
      <c r="AC21">
        <f t="shared" si="3"/>
        <v>0</v>
      </c>
      <c r="AD21" s="41">
        <f>N10</f>
        <v>0</v>
      </c>
      <c r="AE21">
        <f t="shared" si="2"/>
        <v>0</v>
      </c>
      <c r="AG21" s="39">
        <f>N9</f>
        <v>0</v>
      </c>
    </row>
    <row r="22" spans="26:33" x14ac:dyDescent="0.25">
      <c r="Z22">
        <v>3.2</v>
      </c>
      <c r="AA22" s="45" t="e">
        <f t="shared" si="0"/>
        <v>#DIV/0!</v>
      </c>
      <c r="AB22" s="45" t="e">
        <f t="shared" si="1"/>
        <v>#DIV/0!</v>
      </c>
      <c r="AC22">
        <f t="shared" si="3"/>
        <v>0</v>
      </c>
      <c r="AD22" s="41">
        <f>O10</f>
        <v>0</v>
      </c>
      <c r="AE22">
        <f t="shared" si="2"/>
        <v>0</v>
      </c>
      <c r="AG22" s="39">
        <f>O9</f>
        <v>0</v>
      </c>
    </row>
    <row r="23" spans="26:33" x14ac:dyDescent="0.25">
      <c r="Z23">
        <v>3.4</v>
      </c>
      <c r="AA23" s="45" t="e">
        <f t="shared" si="0"/>
        <v>#DIV/0!</v>
      </c>
      <c r="AB23" s="45" t="e">
        <f t="shared" si="1"/>
        <v>#DIV/0!</v>
      </c>
      <c r="AC23">
        <f t="shared" si="3"/>
        <v>0</v>
      </c>
      <c r="AD23" s="41">
        <f>P10</f>
        <v>0</v>
      </c>
      <c r="AE23">
        <f t="shared" si="2"/>
        <v>0</v>
      </c>
      <c r="AG23" s="39">
        <f>P9</f>
        <v>0</v>
      </c>
    </row>
    <row r="24" spans="26:33" x14ac:dyDescent="0.25">
      <c r="Z24">
        <v>3.6</v>
      </c>
      <c r="AA24" s="45" t="e">
        <f t="shared" si="0"/>
        <v>#DIV/0!</v>
      </c>
      <c r="AB24" s="45" t="e">
        <f t="shared" si="1"/>
        <v>#DIV/0!</v>
      </c>
      <c r="AC24">
        <f t="shared" si="3"/>
        <v>0</v>
      </c>
      <c r="AD24" s="41">
        <f>Q10</f>
        <v>0</v>
      </c>
      <c r="AE24">
        <f t="shared" si="2"/>
        <v>0</v>
      </c>
      <c r="AG24" s="39">
        <f>Q9</f>
        <v>0</v>
      </c>
    </row>
    <row r="25" spans="26:33" x14ac:dyDescent="0.25">
      <c r="Z25">
        <v>3.8</v>
      </c>
      <c r="AA25" s="45" t="e">
        <f t="shared" si="0"/>
        <v>#DIV/0!</v>
      </c>
      <c r="AB25" s="45" t="e">
        <f t="shared" si="1"/>
        <v>#DIV/0!</v>
      </c>
      <c r="AC25">
        <f t="shared" si="3"/>
        <v>0</v>
      </c>
      <c r="AD25" s="41">
        <f>R10</f>
        <v>0</v>
      </c>
      <c r="AE25">
        <f t="shared" si="2"/>
        <v>0</v>
      </c>
      <c r="AG25" s="39">
        <f>R9</f>
        <v>0</v>
      </c>
    </row>
    <row r="26" spans="26:33" x14ac:dyDescent="0.25">
      <c r="Z26">
        <v>3.9</v>
      </c>
      <c r="AA26" s="45" t="e">
        <f t="shared" si="0"/>
        <v>#DIV/0!</v>
      </c>
      <c r="AB26" s="45" t="e">
        <f t="shared" si="1"/>
        <v>#DIV/0!</v>
      </c>
      <c r="AC26">
        <f t="shared" si="3"/>
        <v>0</v>
      </c>
      <c r="AD26" s="41">
        <f>S10</f>
        <v>0</v>
      </c>
      <c r="AE26">
        <f t="shared" si="2"/>
        <v>0</v>
      </c>
      <c r="AG26" s="39">
        <f>S9</f>
        <v>0</v>
      </c>
    </row>
    <row r="27" spans="26:33" x14ac:dyDescent="0.25">
      <c r="Z27">
        <v>4.0999999999999996</v>
      </c>
      <c r="AA27" s="45" t="e">
        <f t="shared" si="0"/>
        <v>#DIV/0!</v>
      </c>
      <c r="AB27" s="45" t="e">
        <f t="shared" si="1"/>
        <v>#DIV/0!</v>
      </c>
      <c r="AC27">
        <f t="shared" si="3"/>
        <v>0</v>
      </c>
      <c r="AD27" s="41">
        <f>T10</f>
        <v>0</v>
      </c>
      <c r="AE27">
        <f t="shared" si="2"/>
        <v>0</v>
      </c>
      <c r="AG27" s="39">
        <f>T9</f>
        <v>0</v>
      </c>
    </row>
    <row r="28" spans="26:33" x14ac:dyDescent="0.25">
      <c r="Z28">
        <v>4.3</v>
      </c>
      <c r="AA28" s="45" t="e">
        <f t="shared" si="0"/>
        <v>#DIV/0!</v>
      </c>
      <c r="AB28" s="45" t="e">
        <f t="shared" si="1"/>
        <v>#DIV/0!</v>
      </c>
      <c r="AC28">
        <f t="shared" si="3"/>
        <v>0</v>
      </c>
      <c r="AD28" s="41">
        <f>U10</f>
        <v>0</v>
      </c>
      <c r="AE28">
        <f t="shared" si="2"/>
        <v>0</v>
      </c>
      <c r="AG28" s="39">
        <f>U9</f>
        <v>0</v>
      </c>
    </row>
    <row r="29" spans="26:33" x14ac:dyDescent="0.25">
      <c r="AA29" s="45" t="e">
        <f t="shared" si="0"/>
        <v>#DIV/0!</v>
      </c>
      <c r="AC29">
        <f>SUM(AC9:AC28)</f>
        <v>0</v>
      </c>
      <c r="AE29">
        <f>SUM(AE9:AE28)</f>
        <v>0</v>
      </c>
    </row>
    <row r="30" spans="26:33" x14ac:dyDescent="0.25">
      <c r="AC30">
        <f>AC29*(-1)</f>
        <v>0</v>
      </c>
    </row>
  </sheetData>
  <mergeCells count="6">
    <mergeCell ref="B5:H5"/>
    <mergeCell ref="S5:T5"/>
    <mergeCell ref="B3:C3"/>
    <mergeCell ref="E3:F3"/>
    <mergeCell ref="G3:N3"/>
    <mergeCell ref="R3:U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Normal="100" workbookViewId="0">
      <selection activeCell="J6" sqref="J6:J8"/>
    </sheetView>
  </sheetViews>
  <sheetFormatPr baseColWidth="10" defaultRowHeight="15" x14ac:dyDescent="0.25"/>
  <cols>
    <col min="1" max="1" width="4" customWidth="1"/>
    <col min="2" max="2" width="18.42578125" customWidth="1"/>
    <col min="3" max="3" width="15.5703125" customWidth="1"/>
    <col min="4" max="4" width="19" customWidth="1"/>
    <col min="5" max="5" width="24.140625" customWidth="1"/>
    <col min="6" max="6" width="25.28515625" customWidth="1"/>
    <col min="7" max="7" width="4.5703125" style="52" customWidth="1"/>
    <col min="8" max="8" width="9.5703125" customWidth="1"/>
    <col min="10" max="10" width="10.5703125" style="50" customWidth="1"/>
    <col min="11" max="11" width="13.28515625" style="50" customWidth="1"/>
    <col min="12" max="12" width="54.5703125" style="50" customWidth="1"/>
    <col min="13" max="15" width="11.42578125" style="50"/>
  </cols>
  <sheetData>
    <row r="2" spans="2:15" ht="23.25" x14ac:dyDescent="0.35">
      <c r="B2" s="85" t="s">
        <v>44</v>
      </c>
      <c r="C2" s="48"/>
      <c r="D2" s="48"/>
      <c r="E2" s="49"/>
      <c r="F2" s="49"/>
      <c r="H2" s="52"/>
      <c r="L2"/>
      <c r="M2"/>
      <c r="N2"/>
      <c r="O2"/>
    </row>
    <row r="3" spans="2:15" ht="9.75" customHeight="1" thickBot="1" x14ac:dyDescent="0.35">
      <c r="C3" s="83"/>
      <c r="D3" s="84"/>
      <c r="E3" s="84"/>
      <c r="H3" s="52"/>
      <c r="L3"/>
      <c r="M3"/>
      <c r="N3"/>
      <c r="O3"/>
    </row>
    <row r="4" spans="2:15" ht="32.25" x14ac:dyDescent="0.25">
      <c r="B4" s="53" t="s">
        <v>30</v>
      </c>
      <c r="C4" s="54" t="s">
        <v>31</v>
      </c>
      <c r="D4" s="54" t="s">
        <v>32</v>
      </c>
      <c r="E4" s="54" t="s">
        <v>33</v>
      </c>
      <c r="F4" s="55" t="s">
        <v>34</v>
      </c>
      <c r="G4" s="120"/>
      <c r="H4" s="38"/>
      <c r="I4" s="38"/>
      <c r="L4"/>
      <c r="M4"/>
      <c r="N4"/>
      <c r="O4"/>
    </row>
    <row r="5" spans="2:15" ht="30.75" thickBot="1" x14ac:dyDescent="0.3">
      <c r="B5" s="56" t="s">
        <v>35</v>
      </c>
      <c r="C5" s="57" t="s">
        <v>36</v>
      </c>
      <c r="D5" s="58" t="s">
        <v>37</v>
      </c>
      <c r="E5" s="57" t="s">
        <v>38</v>
      </c>
      <c r="F5" s="59" t="s">
        <v>39</v>
      </c>
      <c r="G5" s="121"/>
      <c r="H5" s="38"/>
      <c r="I5" s="38"/>
      <c r="L5"/>
      <c r="M5"/>
      <c r="N5"/>
      <c r="O5"/>
    </row>
    <row r="6" spans="2:15" x14ac:dyDescent="0.25">
      <c r="B6" s="60">
        <v>1.7</v>
      </c>
      <c r="C6" s="61">
        <f>10000/B6</f>
        <v>5882.3529411764712</v>
      </c>
      <c r="D6" s="62">
        <f>E6*F6/10000</f>
        <v>0</v>
      </c>
      <c r="E6" s="61">
        <f t="shared" ref="E6:E22" si="0">2*C6*$J$7</f>
        <v>0</v>
      </c>
      <c r="F6" s="63">
        <f t="shared" ref="F6:F22" si="1">$J$8</f>
        <v>0</v>
      </c>
      <c r="G6" s="119"/>
      <c r="I6" s="75" t="s">
        <v>40</v>
      </c>
      <c r="J6" s="76"/>
      <c r="K6" s="77" t="s">
        <v>22</v>
      </c>
      <c r="L6" s="78"/>
      <c r="M6"/>
      <c r="N6"/>
      <c r="O6"/>
    </row>
    <row r="7" spans="2:15" x14ac:dyDescent="0.25">
      <c r="B7" s="64">
        <v>1.8</v>
      </c>
      <c r="C7" s="65">
        <f t="shared" ref="C7:C22" si="2">10000/B7</f>
        <v>5555.5555555555557</v>
      </c>
      <c r="D7" s="66">
        <f t="shared" ref="D7:D22" si="3">E7*F7/10000</f>
        <v>0</v>
      </c>
      <c r="E7" s="65">
        <f t="shared" si="0"/>
        <v>0</v>
      </c>
      <c r="F7" s="67">
        <f t="shared" si="1"/>
        <v>0</v>
      </c>
      <c r="G7" s="119"/>
      <c r="I7" s="75" t="s">
        <v>41</v>
      </c>
      <c r="J7" s="81"/>
      <c r="K7" t="s">
        <v>22</v>
      </c>
      <c r="L7" s="78"/>
      <c r="M7"/>
      <c r="N7"/>
      <c r="O7"/>
    </row>
    <row r="8" spans="2:15" x14ac:dyDescent="0.25">
      <c r="B8" s="64">
        <v>2</v>
      </c>
      <c r="C8" s="65">
        <f t="shared" si="2"/>
        <v>5000</v>
      </c>
      <c r="D8" s="66">
        <f t="shared" si="3"/>
        <v>0</v>
      </c>
      <c r="E8" s="65">
        <f t="shared" si="0"/>
        <v>0</v>
      </c>
      <c r="F8" s="67">
        <f t="shared" si="1"/>
        <v>0</v>
      </c>
      <c r="G8" s="119"/>
      <c r="I8" s="75" t="s">
        <v>42</v>
      </c>
      <c r="J8" s="82"/>
      <c r="K8" t="s">
        <v>43</v>
      </c>
      <c r="L8" s="78"/>
      <c r="M8"/>
      <c r="N8"/>
      <c r="O8"/>
    </row>
    <row r="9" spans="2:15" x14ac:dyDescent="0.25">
      <c r="B9" s="64">
        <v>2.2000000000000002</v>
      </c>
      <c r="C9" s="65">
        <f t="shared" si="2"/>
        <v>4545.454545454545</v>
      </c>
      <c r="D9" s="66">
        <f t="shared" si="3"/>
        <v>0</v>
      </c>
      <c r="E9" s="65">
        <f t="shared" si="0"/>
        <v>0</v>
      </c>
      <c r="F9" s="67">
        <f t="shared" si="1"/>
        <v>0</v>
      </c>
      <c r="G9" s="119"/>
      <c r="L9"/>
      <c r="M9"/>
      <c r="N9"/>
      <c r="O9"/>
    </row>
    <row r="10" spans="2:15" x14ac:dyDescent="0.25">
      <c r="B10" s="64">
        <v>2.5</v>
      </c>
      <c r="C10" s="65">
        <f t="shared" si="2"/>
        <v>4000</v>
      </c>
      <c r="D10" s="66">
        <f t="shared" si="3"/>
        <v>0</v>
      </c>
      <c r="E10" s="65">
        <f t="shared" si="0"/>
        <v>0</v>
      </c>
      <c r="F10" s="67">
        <f t="shared" si="1"/>
        <v>0</v>
      </c>
      <c r="G10" s="119"/>
      <c r="J10"/>
      <c r="K10"/>
      <c r="L10"/>
      <c r="M10"/>
      <c r="N10"/>
      <c r="O10"/>
    </row>
    <row r="11" spans="2:15" x14ac:dyDescent="0.25">
      <c r="B11" s="64">
        <v>2.7</v>
      </c>
      <c r="C11" s="65">
        <f t="shared" si="2"/>
        <v>3703.7037037037035</v>
      </c>
      <c r="D11" s="66">
        <f t="shared" si="3"/>
        <v>0</v>
      </c>
      <c r="E11" s="65">
        <f t="shared" si="0"/>
        <v>0</v>
      </c>
      <c r="F11" s="67">
        <f t="shared" si="1"/>
        <v>0</v>
      </c>
      <c r="G11" s="119"/>
      <c r="L11"/>
      <c r="M11"/>
      <c r="N11"/>
      <c r="O11"/>
    </row>
    <row r="12" spans="2:15" x14ac:dyDescent="0.25">
      <c r="B12" s="64">
        <v>3</v>
      </c>
      <c r="C12" s="65">
        <f t="shared" si="2"/>
        <v>3333.3333333333335</v>
      </c>
      <c r="D12" s="66">
        <f t="shared" si="3"/>
        <v>0</v>
      </c>
      <c r="E12" s="65">
        <f t="shared" si="0"/>
        <v>0</v>
      </c>
      <c r="F12" s="67">
        <f t="shared" si="1"/>
        <v>0</v>
      </c>
      <c r="G12" s="119"/>
      <c r="L12"/>
      <c r="M12"/>
      <c r="N12"/>
      <c r="O12"/>
    </row>
    <row r="13" spans="2:15" x14ac:dyDescent="0.25">
      <c r="B13" s="64">
        <v>3.2</v>
      </c>
      <c r="C13" s="65">
        <f t="shared" si="2"/>
        <v>3125</v>
      </c>
      <c r="D13" s="66">
        <f t="shared" si="3"/>
        <v>0</v>
      </c>
      <c r="E13" s="65">
        <f t="shared" si="0"/>
        <v>0</v>
      </c>
      <c r="F13" s="67">
        <f t="shared" si="1"/>
        <v>0</v>
      </c>
      <c r="G13" s="119"/>
      <c r="L13"/>
      <c r="M13"/>
      <c r="N13"/>
      <c r="O13"/>
    </row>
    <row r="14" spans="2:15" x14ac:dyDescent="0.25">
      <c r="B14" s="64">
        <v>3.4</v>
      </c>
      <c r="C14" s="65">
        <f t="shared" si="2"/>
        <v>2941.1764705882356</v>
      </c>
      <c r="D14" s="66">
        <f t="shared" si="3"/>
        <v>0</v>
      </c>
      <c r="E14" s="65">
        <f t="shared" si="0"/>
        <v>0</v>
      </c>
      <c r="F14" s="67">
        <f t="shared" si="1"/>
        <v>0</v>
      </c>
      <c r="G14" s="119"/>
      <c r="L14"/>
      <c r="M14"/>
      <c r="N14"/>
      <c r="O14"/>
    </row>
    <row r="15" spans="2:15" x14ac:dyDescent="0.25">
      <c r="B15" s="64">
        <v>3.6</v>
      </c>
      <c r="C15" s="65">
        <f t="shared" si="2"/>
        <v>2777.7777777777778</v>
      </c>
      <c r="D15" s="66">
        <f t="shared" si="3"/>
        <v>0</v>
      </c>
      <c r="E15" s="65">
        <f t="shared" si="0"/>
        <v>0</v>
      </c>
      <c r="F15" s="67">
        <f t="shared" si="1"/>
        <v>0</v>
      </c>
      <c r="G15" s="119"/>
      <c r="L15"/>
      <c r="M15"/>
      <c r="N15"/>
      <c r="O15"/>
    </row>
    <row r="16" spans="2:15" x14ac:dyDescent="0.25">
      <c r="B16" s="64">
        <v>3.8</v>
      </c>
      <c r="C16" s="65">
        <f t="shared" si="2"/>
        <v>2631.5789473684213</v>
      </c>
      <c r="D16" s="66">
        <f t="shared" si="3"/>
        <v>0</v>
      </c>
      <c r="E16" s="65">
        <f t="shared" si="0"/>
        <v>0</v>
      </c>
      <c r="F16" s="67">
        <f t="shared" si="1"/>
        <v>0</v>
      </c>
      <c r="G16" s="119"/>
      <c r="L16"/>
      <c r="M16"/>
      <c r="N16"/>
      <c r="O16"/>
    </row>
    <row r="17" spans="2:15" x14ac:dyDescent="0.25">
      <c r="B17" s="64">
        <v>4</v>
      </c>
      <c r="C17" s="65">
        <f t="shared" si="2"/>
        <v>2500</v>
      </c>
      <c r="D17" s="66">
        <f t="shared" si="3"/>
        <v>0</v>
      </c>
      <c r="E17" s="65">
        <f t="shared" si="0"/>
        <v>0</v>
      </c>
      <c r="F17" s="67">
        <f t="shared" si="1"/>
        <v>0</v>
      </c>
      <c r="G17" s="119"/>
      <c r="N17"/>
      <c r="O17"/>
    </row>
    <row r="18" spans="2:15" x14ac:dyDescent="0.25">
      <c r="B18" s="64">
        <v>4.2</v>
      </c>
      <c r="C18" s="65">
        <f t="shared" si="2"/>
        <v>2380.9523809523807</v>
      </c>
      <c r="D18" s="66">
        <f t="shared" si="3"/>
        <v>0</v>
      </c>
      <c r="E18" s="65">
        <f t="shared" si="0"/>
        <v>0</v>
      </c>
      <c r="F18" s="67">
        <f t="shared" si="1"/>
        <v>0</v>
      </c>
      <c r="G18" s="119"/>
      <c r="N18"/>
      <c r="O18"/>
    </row>
    <row r="19" spans="2:15" x14ac:dyDescent="0.25">
      <c r="B19" s="64">
        <v>4.4000000000000004</v>
      </c>
      <c r="C19" s="65">
        <f t="shared" si="2"/>
        <v>2272.7272727272725</v>
      </c>
      <c r="D19" s="66">
        <f t="shared" si="3"/>
        <v>0</v>
      </c>
      <c r="E19" s="65">
        <f t="shared" si="0"/>
        <v>0</v>
      </c>
      <c r="F19" s="67">
        <f t="shared" si="1"/>
        <v>0</v>
      </c>
      <c r="G19" s="119"/>
      <c r="H19" s="68"/>
      <c r="I19" s="68"/>
      <c r="J19" s="69"/>
      <c r="K19" s="69"/>
      <c r="L19" s="69"/>
      <c r="M19" s="69"/>
      <c r="N19"/>
      <c r="O19"/>
    </row>
    <row r="20" spans="2:15" x14ac:dyDescent="0.25">
      <c r="B20" s="64">
        <v>4.5999999999999996</v>
      </c>
      <c r="C20" s="65">
        <f t="shared" si="2"/>
        <v>2173.913043478261</v>
      </c>
      <c r="D20" s="66">
        <f t="shared" si="3"/>
        <v>0</v>
      </c>
      <c r="E20" s="65">
        <f t="shared" si="0"/>
        <v>0</v>
      </c>
      <c r="F20" s="67">
        <f t="shared" si="1"/>
        <v>0</v>
      </c>
      <c r="G20" s="119"/>
      <c r="H20" s="68"/>
      <c r="I20" s="68"/>
      <c r="J20" s="69"/>
      <c r="K20" s="69"/>
      <c r="L20" s="69"/>
      <c r="M20" s="69"/>
      <c r="N20"/>
      <c r="O20"/>
    </row>
    <row r="21" spans="2:15" x14ac:dyDescent="0.25">
      <c r="B21" s="64">
        <v>4.8</v>
      </c>
      <c r="C21" s="65">
        <f t="shared" si="2"/>
        <v>2083.3333333333335</v>
      </c>
      <c r="D21" s="66">
        <f t="shared" si="3"/>
        <v>0</v>
      </c>
      <c r="E21" s="65">
        <f t="shared" si="0"/>
        <v>0</v>
      </c>
      <c r="F21" s="67">
        <f t="shared" si="1"/>
        <v>0</v>
      </c>
      <c r="G21" s="119"/>
      <c r="H21" s="68"/>
      <c r="I21" s="68"/>
      <c r="J21" s="69"/>
      <c r="K21" s="69"/>
      <c r="L21" s="69"/>
      <c r="M21" s="69"/>
      <c r="N21"/>
      <c r="O21"/>
    </row>
    <row r="22" spans="2:15" ht="15.75" thickBot="1" x14ac:dyDescent="0.3">
      <c r="B22" s="70">
        <v>5</v>
      </c>
      <c r="C22" s="71">
        <f t="shared" si="2"/>
        <v>2000</v>
      </c>
      <c r="D22" s="72">
        <f t="shared" si="3"/>
        <v>0</v>
      </c>
      <c r="E22" s="71">
        <f t="shared" si="0"/>
        <v>0</v>
      </c>
      <c r="F22" s="73">
        <f t="shared" si="1"/>
        <v>0</v>
      </c>
      <c r="G22" s="119"/>
      <c r="H22" s="68"/>
      <c r="I22" s="68"/>
      <c r="J22" s="69"/>
      <c r="K22" s="69"/>
      <c r="L22" s="69"/>
      <c r="M22" s="69"/>
      <c r="N22"/>
      <c r="O22"/>
    </row>
    <row r="23" spans="2:15" ht="15.75" x14ac:dyDescent="0.25">
      <c r="H23" s="68"/>
      <c r="I23" s="68"/>
      <c r="J23" s="74"/>
      <c r="K23" s="74"/>
      <c r="L23" s="74"/>
      <c r="M23" s="69"/>
      <c r="N23"/>
      <c r="O23"/>
    </row>
    <row r="24" spans="2:15" x14ac:dyDescent="0.25">
      <c r="H24" s="68"/>
      <c r="I24" s="68"/>
      <c r="J24" s="79"/>
      <c r="K24" s="80"/>
      <c r="L24" s="79"/>
      <c r="M24" s="69"/>
      <c r="N24"/>
      <c r="O24"/>
    </row>
    <row r="25" spans="2:15" x14ac:dyDescent="0.25">
      <c r="H25" s="68"/>
      <c r="I25" s="68"/>
      <c r="J25" s="79"/>
      <c r="K25" s="80"/>
      <c r="L25" s="79"/>
      <c r="M25" s="69"/>
      <c r="N25"/>
      <c r="O25"/>
    </row>
    <row r="26" spans="2:15" x14ac:dyDescent="0.25">
      <c r="H26" s="68"/>
      <c r="I26" s="68"/>
      <c r="J26" s="79"/>
      <c r="K26" s="80"/>
      <c r="L26" s="79"/>
      <c r="M26" s="69"/>
      <c r="N26"/>
      <c r="O26"/>
    </row>
    <row r="27" spans="2:15" x14ac:dyDescent="0.25">
      <c r="H27" s="68"/>
      <c r="I27" s="68"/>
      <c r="J27" s="79"/>
      <c r="K27" s="80"/>
      <c r="L27" s="79"/>
      <c r="M27" s="69"/>
      <c r="N27"/>
      <c r="O27"/>
    </row>
    <row r="28" spans="2:15" x14ac:dyDescent="0.25">
      <c r="H28" s="68"/>
      <c r="I28" s="68"/>
      <c r="J28" s="79"/>
      <c r="K28" s="80"/>
      <c r="L28" s="79"/>
      <c r="M28" s="69"/>
      <c r="N28"/>
      <c r="O28"/>
    </row>
    <row r="29" spans="2:15" x14ac:dyDescent="0.25">
      <c r="H29" s="68"/>
      <c r="I29" s="68"/>
      <c r="J29" s="79"/>
      <c r="K29" s="80"/>
      <c r="L29" s="79"/>
      <c r="M29" s="69"/>
      <c r="N29"/>
      <c r="O29"/>
    </row>
    <row r="30" spans="2:15" x14ac:dyDescent="0.25">
      <c r="H30" s="68"/>
      <c r="I30" s="68"/>
      <c r="J30" s="79"/>
      <c r="K30" s="80"/>
      <c r="L30" s="79"/>
      <c r="M30" s="69"/>
      <c r="N30"/>
      <c r="O30"/>
    </row>
    <row r="31" spans="2:15" x14ac:dyDescent="0.25">
      <c r="H31" s="68"/>
      <c r="I31" s="68"/>
      <c r="J31" s="69"/>
      <c r="K31" s="69"/>
      <c r="L31" s="69"/>
      <c r="M31" s="69"/>
      <c r="N31"/>
      <c r="O31"/>
    </row>
    <row r="32" spans="2:15" x14ac:dyDescent="0.25">
      <c r="H32" s="68"/>
      <c r="I32" s="68"/>
      <c r="J32" s="69"/>
      <c r="K32" s="69"/>
      <c r="L32" s="69"/>
      <c r="M32" s="69"/>
      <c r="N32"/>
      <c r="O32"/>
    </row>
    <row r="33" spans="8:15" x14ac:dyDescent="0.25">
      <c r="H33" s="68"/>
      <c r="I33" s="68"/>
      <c r="J33" s="69"/>
      <c r="K33" s="69"/>
      <c r="L33" s="69"/>
      <c r="M33" s="69"/>
      <c r="N33"/>
      <c r="O33"/>
    </row>
    <row r="34" spans="8:15" x14ac:dyDescent="0.25">
      <c r="H34" s="68"/>
      <c r="I34" s="68"/>
      <c r="J34" s="69"/>
      <c r="K34" s="69"/>
      <c r="L34" s="69"/>
      <c r="M34" s="69"/>
      <c r="N34"/>
      <c r="O34"/>
    </row>
  </sheetData>
  <conditionalFormatting sqref="B6:B22">
    <cfRule type="cellIs" dxfId="0" priority="2" operator="equal">
      <formula>$J$6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workbookViewId="0">
      <selection activeCell="C4" sqref="C4:C8"/>
    </sheetView>
  </sheetViews>
  <sheetFormatPr baseColWidth="10" defaultColWidth="9.140625" defaultRowHeight="15" x14ac:dyDescent="0.25"/>
  <cols>
    <col min="1" max="1" width="9.140625" customWidth="1"/>
    <col min="2" max="2" width="33.85546875" customWidth="1"/>
    <col min="3" max="3" width="11.140625" customWidth="1"/>
    <col min="6" max="6" width="5.28515625" customWidth="1"/>
  </cols>
  <sheetData>
    <row r="1" spans="2:26" ht="14.25" customHeight="1" x14ac:dyDescent="0.3">
      <c r="C1" s="87"/>
      <c r="D1" s="87"/>
      <c r="F1" s="95"/>
    </row>
    <row r="2" spans="2:26" ht="20.25" x14ac:dyDescent="0.3">
      <c r="B2" s="86" t="s">
        <v>57</v>
      </c>
      <c r="C2" s="87"/>
      <c r="D2" s="87"/>
      <c r="F2" s="95"/>
      <c r="Y2" s="78" t="s">
        <v>55</v>
      </c>
    </row>
    <row r="3" spans="2:26" ht="12" customHeight="1" x14ac:dyDescent="0.3">
      <c r="B3" s="87"/>
      <c r="C3" s="88"/>
      <c r="D3" s="87"/>
      <c r="F3" s="95"/>
      <c r="Y3" s="96">
        <v>0.8</v>
      </c>
      <c r="Z3" t="s">
        <v>46</v>
      </c>
    </row>
    <row r="4" spans="2:26" ht="15.75" x14ac:dyDescent="0.25">
      <c r="B4" s="90" t="s">
        <v>45</v>
      </c>
      <c r="C4" s="91"/>
      <c r="D4" s="89" t="s">
        <v>46</v>
      </c>
      <c r="F4" s="95"/>
      <c r="Y4" s="96">
        <v>6</v>
      </c>
      <c r="Z4" t="s">
        <v>46</v>
      </c>
    </row>
    <row r="5" spans="2:26" ht="15.75" x14ac:dyDescent="0.25">
      <c r="B5" s="90" t="s">
        <v>47</v>
      </c>
      <c r="C5" s="91"/>
      <c r="D5" s="89" t="s">
        <v>46</v>
      </c>
      <c r="F5" s="95"/>
      <c r="Y5" s="96">
        <v>3</v>
      </c>
      <c r="Z5" t="s">
        <v>22</v>
      </c>
    </row>
    <row r="6" spans="2:26" ht="15.75" x14ac:dyDescent="0.25">
      <c r="B6" s="90" t="s">
        <v>48</v>
      </c>
      <c r="C6" s="91"/>
      <c r="D6" s="89" t="s">
        <v>22</v>
      </c>
      <c r="F6" s="95"/>
      <c r="Y6" s="40">
        <f>(Y3*Y4*10000)/(Y4+Y5)</f>
        <v>5333.3333333333339</v>
      </c>
      <c r="Z6" t="s">
        <v>54</v>
      </c>
    </row>
    <row r="7" spans="2:26" ht="18.75" x14ac:dyDescent="0.25">
      <c r="B7" s="90" t="s">
        <v>49</v>
      </c>
      <c r="C7" s="91"/>
      <c r="D7" s="89" t="s">
        <v>53</v>
      </c>
      <c r="F7" s="95"/>
      <c r="Y7" s="97" t="e">
        <f>#REF!*Y6</f>
        <v>#REF!</v>
      </c>
      <c r="Z7" s="23" t="s">
        <v>51</v>
      </c>
    </row>
    <row r="8" spans="2:26" ht="12" customHeight="1" x14ac:dyDescent="0.25">
      <c r="B8" s="90"/>
      <c r="C8" s="91"/>
      <c r="D8" s="89"/>
      <c r="F8" s="95"/>
      <c r="Y8" s="97"/>
      <c r="Z8" s="23"/>
    </row>
    <row r="9" spans="2:26" ht="15.75" x14ac:dyDescent="0.25">
      <c r="B9" s="92" t="s">
        <v>50</v>
      </c>
      <c r="C9" s="93" t="str">
        <f>IF(C4=0,"-",C7*C10)</f>
        <v>-</v>
      </c>
      <c r="D9" s="94" t="s">
        <v>51</v>
      </c>
      <c r="F9" s="95"/>
    </row>
    <row r="10" spans="2:26" ht="17.25" customHeight="1" x14ac:dyDescent="0.25">
      <c r="B10" s="92" t="s">
        <v>52</v>
      </c>
      <c r="C10" s="93" t="str">
        <f>IF(C4=0,"-",C4*C5*10000/C6)</f>
        <v>-</v>
      </c>
      <c r="D10" s="94" t="s">
        <v>54</v>
      </c>
      <c r="F10" s="95"/>
    </row>
    <row r="11" spans="2:26" x14ac:dyDescent="0.25">
      <c r="F11" s="95"/>
    </row>
    <row r="12" spans="2:26" x14ac:dyDescent="0.25">
      <c r="F12" s="95"/>
    </row>
    <row r="13" spans="2:26" x14ac:dyDescent="0.25">
      <c r="F13" s="95"/>
    </row>
    <row r="14" spans="2:26" x14ac:dyDescent="0.25">
      <c r="F14" s="95"/>
    </row>
    <row r="15" spans="2:26" x14ac:dyDescent="0.25">
      <c r="F15" s="95"/>
    </row>
    <row r="16" spans="2:26" x14ac:dyDescent="0.25">
      <c r="F16" s="95"/>
    </row>
    <row r="17" spans="3:6" x14ac:dyDescent="0.25">
      <c r="F17" s="95"/>
    </row>
    <row r="18" spans="3:6" x14ac:dyDescent="0.25">
      <c r="F18" s="95"/>
    </row>
    <row r="19" spans="3:6" x14ac:dyDescent="0.25">
      <c r="F19" s="95"/>
    </row>
    <row r="20" spans="3:6" x14ac:dyDescent="0.25">
      <c r="F20" s="95"/>
    </row>
    <row r="21" spans="3:6" x14ac:dyDescent="0.25">
      <c r="F21" s="95"/>
    </row>
    <row r="22" spans="3:6" x14ac:dyDescent="0.25">
      <c r="F22" s="95"/>
    </row>
    <row r="23" spans="3:6" x14ac:dyDescent="0.25">
      <c r="F23" s="95"/>
    </row>
    <row r="24" spans="3:6" x14ac:dyDescent="0.25">
      <c r="F24" s="95"/>
    </row>
    <row r="25" spans="3:6" x14ac:dyDescent="0.25">
      <c r="F25" s="95"/>
    </row>
    <row r="26" spans="3:6" x14ac:dyDescent="0.25">
      <c r="F26" s="95"/>
    </row>
    <row r="27" spans="3:6" x14ac:dyDescent="0.25">
      <c r="F27" s="95"/>
    </row>
    <row r="28" spans="3:6" x14ac:dyDescent="0.25">
      <c r="F28" s="95"/>
    </row>
    <row r="31" spans="3:6" ht="20.25" x14ac:dyDescent="0.3">
      <c r="C31" s="52"/>
      <c r="D31" s="52"/>
      <c r="E31" s="98" t="s">
        <v>56</v>
      </c>
      <c r="F31" s="9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zoomScale="140" zoomScaleNormal="140" workbookViewId="0">
      <selection activeCell="H15" sqref="H15"/>
    </sheetView>
  </sheetViews>
  <sheetFormatPr baseColWidth="10" defaultColWidth="9.140625" defaultRowHeight="15" x14ac:dyDescent="0.25"/>
  <cols>
    <col min="1" max="1" width="3.28515625" customWidth="1"/>
    <col min="2" max="2" width="27" bestFit="1" customWidth="1"/>
    <col min="3" max="3" width="8" customWidth="1"/>
    <col min="4" max="4" width="7.85546875" bestFit="1" customWidth="1"/>
    <col min="6" max="6" width="5.5703125" customWidth="1"/>
    <col min="7" max="7" width="2.7109375" customWidth="1"/>
    <col min="11" max="11" width="6.140625" customWidth="1"/>
    <col min="12" max="12" width="7.85546875" customWidth="1"/>
  </cols>
  <sheetData>
    <row r="2" spans="2:14" x14ac:dyDescent="0.25">
      <c r="B2" s="116" t="s">
        <v>73</v>
      </c>
    </row>
    <row r="4" spans="2:14" x14ac:dyDescent="0.25">
      <c r="B4" s="104" t="s">
        <v>58</v>
      </c>
      <c r="C4" s="103"/>
      <c r="D4" s="105"/>
      <c r="E4" s="106"/>
      <c r="F4" s="107"/>
    </row>
    <row r="5" spans="2:14" x14ac:dyDescent="0.25">
      <c r="B5" s="104" t="s">
        <v>62</v>
      </c>
      <c r="C5" s="103"/>
      <c r="D5" s="109"/>
      <c r="E5" s="107"/>
      <c r="F5" s="107"/>
    </row>
    <row r="6" spans="2:14" x14ac:dyDescent="0.25">
      <c r="B6" s="104" t="s">
        <v>63</v>
      </c>
      <c r="C6" s="103"/>
      <c r="D6" s="110"/>
    </row>
    <row r="7" spans="2:14" x14ac:dyDescent="0.25">
      <c r="B7" s="104" t="s">
        <v>66</v>
      </c>
      <c r="C7" s="103"/>
      <c r="D7" s="107"/>
      <c r="E7" s="100"/>
      <c r="F7" s="100"/>
    </row>
    <row r="8" spans="2:14" x14ac:dyDescent="0.25">
      <c r="B8" s="20"/>
      <c r="C8" s="20"/>
      <c r="D8" s="20"/>
      <c r="E8" s="100"/>
      <c r="F8" s="100"/>
    </row>
    <row r="9" spans="2:14" x14ac:dyDescent="0.25">
      <c r="B9" s="101" t="s">
        <v>69</v>
      </c>
      <c r="C9" s="113">
        <f>C4*C5*C6/600</f>
        <v>0</v>
      </c>
      <c r="D9" s="113" t="s">
        <v>70</v>
      </c>
    </row>
    <row r="10" spans="2:14" x14ac:dyDescent="0.25">
      <c r="B10" s="114" t="s">
        <v>71</v>
      </c>
      <c r="C10" s="115" t="e">
        <f>C9/C7</f>
        <v>#DIV/0!</v>
      </c>
      <c r="D10" s="51" t="s">
        <v>72</v>
      </c>
      <c r="E10" s="107"/>
      <c r="F10" s="107"/>
      <c r="G10" s="107"/>
    </row>
    <row r="11" spans="2:14" ht="15.75" thickBot="1" x14ac:dyDescent="0.3">
      <c r="E11" s="20"/>
      <c r="F11" s="20"/>
      <c r="G11" s="20"/>
      <c r="H11" s="117"/>
      <c r="I11" s="118"/>
      <c r="J11" s="118"/>
      <c r="K11" s="118"/>
      <c r="L11" s="118"/>
      <c r="M11" s="118"/>
      <c r="N11" s="118"/>
    </row>
    <row r="12" spans="2:14" ht="15.75" thickBot="1" x14ac:dyDescent="0.3">
      <c r="B12" s="102" t="s">
        <v>59</v>
      </c>
      <c r="C12" s="108"/>
      <c r="D12" s="104" t="s">
        <v>60</v>
      </c>
      <c r="E12" s="104" t="s">
        <v>61</v>
      </c>
    </row>
    <row r="13" spans="2:14" ht="9" customHeight="1" thickBot="1" x14ac:dyDescent="0.3"/>
    <row r="14" spans="2:14" ht="15.75" thickBot="1" x14ac:dyDescent="0.3">
      <c r="B14" s="104" t="s">
        <v>64</v>
      </c>
      <c r="C14" s="111">
        <f>C4</f>
        <v>0</v>
      </c>
      <c r="D14" s="104" t="s">
        <v>65</v>
      </c>
    </row>
    <row r="15" spans="2:14" ht="10.5" customHeight="1" thickBot="1" x14ac:dyDescent="0.3"/>
    <row r="16" spans="2:14" ht="15.75" thickBot="1" x14ac:dyDescent="0.3">
      <c r="B16" s="104" t="s">
        <v>67</v>
      </c>
      <c r="C16" s="112">
        <f>C14*C12/100</f>
        <v>0</v>
      </c>
      <c r="D16" s="104" t="s">
        <v>68</v>
      </c>
      <c r="E16" s="10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Analisis WSP -Viña</vt:lpstr>
      <vt:lpstr>COMPARACION-Viña</vt:lpstr>
      <vt:lpstr>Dist. Vertical viña</vt:lpstr>
      <vt:lpstr>LWA</vt:lpstr>
      <vt:lpstr>TRV</vt:lpstr>
      <vt:lpstr>Tradicional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LLORENS</cp:lastModifiedBy>
  <dcterms:created xsi:type="dcterms:W3CDTF">2011-05-07T09:26:41Z</dcterms:created>
  <dcterms:modified xsi:type="dcterms:W3CDTF">2014-06-24T17:36:03Z</dcterms:modified>
</cp:coreProperties>
</file>